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ЗАО" sheetId="3" r:id="rId1"/>
  </sheets>
  <definedNames>
    <definedName name="_xlnm._FilterDatabase" localSheetId="0" hidden="1">ЗАО!$A$7:$P$62</definedName>
    <definedName name="_xlnm.Print_Titles" localSheetId="0">ЗАО!$2:$5</definedName>
    <definedName name="_xlnm.Print_Area" localSheetId="0">ЗАО!$A$1:$P$62</definedName>
  </definedNames>
  <calcPr calcId="162913"/>
</workbook>
</file>

<file path=xl/calcChain.xml><?xml version="1.0" encoding="utf-8"?>
<calcChain xmlns="http://schemas.openxmlformats.org/spreadsheetml/2006/main">
  <c r="G30" i="3" l="1"/>
  <c r="G31" i="3" l="1"/>
  <c r="G12" i="3"/>
  <c r="O13" i="3" l="1"/>
  <c r="G13" i="3"/>
  <c r="N13" i="3" l="1"/>
  <c r="O12" i="3" l="1"/>
  <c r="G51" i="3" l="1"/>
  <c r="G8" i="3"/>
  <c r="O45" i="3"/>
  <c r="O42" i="3"/>
  <c r="O25" i="3" l="1"/>
  <c r="G60" i="3" l="1"/>
  <c r="G45" i="3"/>
  <c r="G42" i="3"/>
  <c r="G38" i="3"/>
  <c r="G33" i="3"/>
  <c r="N31" i="3"/>
  <c r="N30" i="3"/>
  <c r="G25" i="3"/>
  <c r="N25" i="3" l="1"/>
  <c r="N38" i="3"/>
  <c r="N42" i="3"/>
  <c r="N45" i="3"/>
  <c r="N12" i="3" l="1"/>
  <c r="P9" i="3" l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8" i="3"/>
  <c r="G7" i="3"/>
  <c r="H7" i="3"/>
  <c r="I7" i="3"/>
  <c r="J7" i="3"/>
  <c r="K7" i="3"/>
  <c r="L7" i="3"/>
  <c r="M7" i="3"/>
  <c r="N7" i="3"/>
  <c r="O7" i="3"/>
  <c r="P7" i="3" l="1"/>
  <c r="F7" i="3" l="1"/>
</calcChain>
</file>

<file path=xl/sharedStrings.xml><?xml version="1.0" encoding="utf-8"?>
<sst xmlns="http://schemas.openxmlformats.org/spreadsheetml/2006/main" count="130" uniqueCount="76">
  <si>
    <t>№ П\П</t>
  </si>
  <si>
    <t>Краткое наименование ОО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</si>
  <si>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</si>
  <si>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</si>
  <si>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</si>
  <si>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</si>
  <si>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</si>
  <si>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</si>
  <si>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 xml:space="preserve">да </t>
  </si>
  <si>
    <t>нет</t>
  </si>
  <si>
    <t>Код ОО</t>
  </si>
  <si>
    <t>ГБОУ Школа №56 имени академика В.А. Легасова</t>
  </si>
  <si>
    <t>ГБОУ Школа №67</t>
  </si>
  <si>
    <t>ГКОУ Школа "Технологии обучения"</t>
  </si>
  <si>
    <t>ФГАОУ ВО Первый МГМУ им И.М. Сеченова Минздрава России (Сеченовский Университет)</t>
  </si>
  <si>
    <t>ГБОУ Школа №1371 "Крылатское"</t>
  </si>
  <si>
    <t>ГБОУ Школа №1440</t>
  </si>
  <si>
    <t>ГБОУ Школа №1593</t>
  </si>
  <si>
    <t>ГБОУ Школа №1293</t>
  </si>
  <si>
    <t>ГБОУ Школа №1584</t>
  </si>
  <si>
    <t>ГБОУ Школа №64</t>
  </si>
  <si>
    <t>ГБОУ Школа №806</t>
  </si>
  <si>
    <t>ГБПОУ МИК</t>
  </si>
  <si>
    <t>ГБОУ Школа №1400</t>
  </si>
  <si>
    <t>ГБОУ Школа №384</t>
  </si>
  <si>
    <t>ГБОУ Школа № 1238</t>
  </si>
  <si>
    <t>ГБОУ Школа № 1018</t>
  </si>
  <si>
    <t>ГБОУ Школа №1467</t>
  </si>
  <si>
    <t>ГБОУ Школа №1596</t>
  </si>
  <si>
    <t>ГБУ "КРОЦ"</t>
  </si>
  <si>
    <t>ГБОУ Школа №2025</t>
  </si>
  <si>
    <t>ГБОУ Школа №814</t>
  </si>
  <si>
    <t>ГБОУ "ЦОиС "Москва-98" Москомспорта</t>
  </si>
  <si>
    <t>ГБОУ Школа №1541</t>
  </si>
  <si>
    <t>ГБОУ Школа №324</t>
  </si>
  <si>
    <t>ГАОУ Школа №1306 - "Школа молодых политиков"</t>
  </si>
  <si>
    <t>ГБОУ Школа № 74</t>
  </si>
  <si>
    <t>ГБОУ Школа № 1434</t>
  </si>
  <si>
    <t>ГБОУ Школа №1448</t>
  </si>
  <si>
    <t>ГБОУ Школа №1586</t>
  </si>
  <si>
    <t>ГБОУ Школа №37</t>
  </si>
  <si>
    <t>ГБОУ Школа №1000</t>
  </si>
  <si>
    <t>ГБОУ Школа №1002</t>
  </si>
  <si>
    <t>ГБОУ Школа №1347</t>
  </si>
  <si>
    <t>ГБОУ Школа №1542</t>
  </si>
  <si>
    <t>ГБОУ Школа "Тропарево"</t>
  </si>
  <si>
    <t>ГБОУ Школа №1317</t>
  </si>
  <si>
    <t>ГБОУ Школа №1329</t>
  </si>
  <si>
    <t>ГБОУ Школа №14</t>
  </si>
  <si>
    <t>ГБОУ Школа №1543</t>
  </si>
  <si>
    <t>ГБОУ Школа №1741</t>
  </si>
  <si>
    <t>ГБОУ Школа №843</t>
  </si>
  <si>
    <t>ГБОУ Школа №875</t>
  </si>
  <si>
    <t>ГБОУ Школа на проспекте Вернадского</t>
  </si>
  <si>
    <t>ГБОУ Образовательный центр "Протон"</t>
  </si>
  <si>
    <t>ГБОУ Школа "Интеграл"</t>
  </si>
  <si>
    <t>ГБОУ Школа "Интеллектуал"</t>
  </si>
  <si>
    <t>ГБОУ Школа №1589</t>
  </si>
  <si>
    <t>ГБОУ Школа №2101</t>
  </si>
  <si>
    <t>ГБОУ Школа №97</t>
  </si>
  <si>
    <t>ГБПОУ "МССУОР № 2" Москомспорта</t>
  </si>
  <si>
    <t>ГБОУ ЗКНО</t>
  </si>
  <si>
    <t>ГБОУ Школа № 887</t>
  </si>
  <si>
    <t>ГБОУ Школа № 1248</t>
  </si>
  <si>
    <t>Всего зданий ППЭ</t>
  </si>
  <si>
    <t>Организаторы в аудитории</t>
  </si>
  <si>
    <t>Организаторы вне аудитории</t>
  </si>
  <si>
    <t>ППЭ планируемые к работе в 2025/2026 учебном году в ГИА</t>
  </si>
  <si>
    <t xml:space="preserve">В ОО есть  ППЭ </t>
  </si>
  <si>
    <t>да/нет</t>
  </si>
  <si>
    <t>Помощник руководителя ППЭ</t>
  </si>
  <si>
    <t xml:space="preserve"> Необходимое количество работников ОО для организации работы ППЭ</t>
  </si>
  <si>
    <t>ИТОГО</t>
  </si>
  <si>
    <t xml:space="preserve">Информация по формированию состава работников при проведении ГИА в 2026 году для образовательных организаций Западного административного округа города Москвы </t>
  </si>
  <si>
    <t>АТЕ</t>
  </si>
  <si>
    <t>ГБОУ Школа № 1195 имени Героя Советского Союза П.И.Меренкова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</si>
</sst>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1"/>
    <xf numFmtId="0" fontId="9" fillId="0" borderId="1"/>
    <xf numFmtId="0" fontId="2" fillId="0" borderId="1"/>
    <xf numFmtId="0" fontId="10" fillId="0" borderId="1"/>
    <xf numFmtId="0" fontId="9" fillId="0" borderId="1"/>
    <xf numFmtId="0" fontId="1" fillId="0" borderId="1"/>
  </cellStyleXfs>
  <cellXfs count="17">
    <xf numFmtId="0" fontId="0" fillId="0" borderId="0" xfId="0" applyFont="1" applyAlignment="1"/>
    <xf numFmtId="0" fontId="7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textRotation="90" wrapText="1"/>
    </xf>
  </cellXfs>
  <cellStyles count="7">
    <cellStyle name="Обычный" xfId="0" builtinId="0"/>
    <cellStyle name="Обычный 2" xfId="1"/>
    <cellStyle name="Обычный 2 2" xfId="3"/>
    <cellStyle name="Обычный 3" xfId="4"/>
    <cellStyle name="Обычный 4" xfId="2"/>
    <cellStyle name="Обычный 5" xfId="5"/>
    <cellStyle name="Обычный 6" xfId="6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P1"/>
    </sheetView>
  </sheetViews>
  <sheetFormatPr defaultColWidth="14.42578125" defaultRowHeight="15.75" x14ac:dyDescent="0.25"/>
  <cols>
    <col min="1" max="1" width="8" style="1" customWidth="1"/>
    <col min="2" max="2" width="5.85546875" style="1" customWidth="1"/>
    <col min="3" max="3" width="9.42578125" style="1" customWidth="1"/>
    <col min="4" max="4" width="53.7109375" style="1" customWidth="1"/>
    <col min="5" max="5" width="8.42578125" style="1" customWidth="1"/>
    <col min="6" max="6" width="9.28515625" style="1" customWidth="1"/>
    <col min="7" max="7" width="7" style="1" customWidth="1"/>
    <col min="8" max="8" width="8.42578125" style="1" customWidth="1"/>
    <col min="9" max="10" width="7" style="1" customWidth="1"/>
    <col min="11" max="11" width="13.28515625" style="2" customWidth="1"/>
    <col min="12" max="12" width="12.28515625" style="2" customWidth="1"/>
    <col min="13" max="13" width="6.5703125" style="1" customWidth="1"/>
    <col min="14" max="14" width="9.28515625" style="1" customWidth="1"/>
    <col min="15" max="15" width="9.140625" style="1" customWidth="1"/>
    <col min="16" max="16" width="10.28515625" style="3" customWidth="1"/>
    <col min="17" max="16384" width="14.42578125" style="1"/>
  </cols>
  <sheetData>
    <row r="1" spans="1:16" ht="44.25" customHeight="1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2" customHeight="1" x14ac:dyDescent="0.25">
      <c r="A2" s="14" t="s">
        <v>67</v>
      </c>
      <c r="B2" s="14"/>
      <c r="C2" s="14"/>
      <c r="D2" s="14"/>
      <c r="E2" s="15" t="s">
        <v>68</v>
      </c>
      <c r="F2" s="15" t="s">
        <v>64</v>
      </c>
      <c r="G2" s="13" t="s">
        <v>71</v>
      </c>
      <c r="H2" s="13"/>
      <c r="I2" s="13"/>
      <c r="J2" s="13"/>
      <c r="K2" s="13"/>
      <c r="L2" s="13"/>
      <c r="M2" s="13"/>
      <c r="N2" s="13"/>
      <c r="O2" s="13"/>
      <c r="P2" s="13"/>
    </row>
    <row r="3" spans="1:16" ht="5.25" customHeight="1" x14ac:dyDescent="0.25">
      <c r="A3" s="14"/>
      <c r="B3" s="14"/>
      <c r="C3" s="14"/>
      <c r="D3" s="14"/>
      <c r="E3" s="15"/>
      <c r="F3" s="15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6.75" customHeight="1" x14ac:dyDescent="0.25">
      <c r="A4" s="14"/>
      <c r="B4" s="14"/>
      <c r="C4" s="14"/>
      <c r="D4" s="14"/>
      <c r="E4" s="15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69.75" customHeight="1" x14ac:dyDescent="0.25">
      <c r="A5" s="14"/>
      <c r="B5" s="14"/>
      <c r="C5" s="14"/>
      <c r="D5" s="14"/>
      <c r="E5" s="15"/>
      <c r="F5" s="15"/>
      <c r="G5" s="16" t="s">
        <v>2</v>
      </c>
      <c r="H5" s="16" t="s">
        <v>3</v>
      </c>
      <c r="I5" s="16" t="s">
        <v>70</v>
      </c>
      <c r="J5" s="16" t="s">
        <v>4</v>
      </c>
      <c r="K5" s="16" t="s">
        <v>5</v>
      </c>
      <c r="L5" s="16" t="s">
        <v>6</v>
      </c>
      <c r="M5" s="16" t="s">
        <v>7</v>
      </c>
      <c r="N5" s="16" t="s">
        <v>65</v>
      </c>
      <c r="O5" s="16" t="s">
        <v>66</v>
      </c>
      <c r="P5" s="16" t="s">
        <v>72</v>
      </c>
    </row>
    <row r="6" spans="1:16" ht="49.5" customHeight="1" x14ac:dyDescent="0.25">
      <c r="A6" s="14"/>
      <c r="B6" s="14"/>
      <c r="C6" s="14"/>
      <c r="D6" s="14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1.75" customHeight="1" x14ac:dyDescent="0.25">
      <c r="A7" s="11" t="s">
        <v>0</v>
      </c>
      <c r="B7" s="11" t="s">
        <v>74</v>
      </c>
      <c r="C7" s="11" t="s">
        <v>10</v>
      </c>
      <c r="D7" s="11" t="s">
        <v>1</v>
      </c>
      <c r="E7" s="11" t="s">
        <v>69</v>
      </c>
      <c r="F7" s="10">
        <f t="shared" ref="F7:P7" si="0">SUBTOTAL(109,F8:F62)</f>
        <v>59</v>
      </c>
      <c r="G7" s="10">
        <f t="shared" si="0"/>
        <v>1024</v>
      </c>
      <c r="H7" s="10">
        <f t="shared" si="0"/>
        <v>59</v>
      </c>
      <c r="I7" s="10">
        <f t="shared" si="0"/>
        <v>59</v>
      </c>
      <c r="J7" s="10">
        <f t="shared" si="0"/>
        <v>236</v>
      </c>
      <c r="K7" s="10">
        <f t="shared" si="0"/>
        <v>108</v>
      </c>
      <c r="L7" s="10">
        <f t="shared" si="0"/>
        <v>53</v>
      </c>
      <c r="M7" s="10">
        <f t="shared" si="0"/>
        <v>236</v>
      </c>
      <c r="N7" s="10">
        <f t="shared" si="0"/>
        <v>2371</v>
      </c>
      <c r="O7" s="10">
        <f t="shared" si="0"/>
        <v>1157</v>
      </c>
      <c r="P7" s="10">
        <f t="shared" si="0"/>
        <v>4279</v>
      </c>
    </row>
    <row r="8" spans="1:16" x14ac:dyDescent="0.25">
      <c r="A8" s="8">
        <v>1</v>
      </c>
      <c r="B8" s="8">
        <v>18</v>
      </c>
      <c r="C8" s="8">
        <v>13316</v>
      </c>
      <c r="D8" s="8" t="s">
        <v>11</v>
      </c>
      <c r="E8" s="8" t="s">
        <v>8</v>
      </c>
      <c r="F8" s="8">
        <v>3</v>
      </c>
      <c r="G8" s="9">
        <f>16+17+17</f>
        <v>50</v>
      </c>
      <c r="H8" s="9">
        <v>3</v>
      </c>
      <c r="I8" s="9">
        <v>3</v>
      </c>
      <c r="J8" s="9">
        <v>12</v>
      </c>
      <c r="K8" s="9">
        <v>6</v>
      </c>
      <c r="L8" s="9">
        <v>3</v>
      </c>
      <c r="M8" s="9">
        <v>12</v>
      </c>
      <c r="N8" s="9">
        <v>109</v>
      </c>
      <c r="O8" s="9">
        <v>19</v>
      </c>
      <c r="P8" s="9">
        <f>SUM(H8:O8)</f>
        <v>167</v>
      </c>
    </row>
    <row r="9" spans="1:16" x14ac:dyDescent="0.25">
      <c r="A9" s="8">
        <v>2</v>
      </c>
      <c r="B9" s="8">
        <v>18</v>
      </c>
      <c r="C9" s="8">
        <v>13877</v>
      </c>
      <c r="D9" s="8" t="s">
        <v>12</v>
      </c>
      <c r="E9" s="8" t="s">
        <v>8</v>
      </c>
      <c r="F9" s="8">
        <v>1</v>
      </c>
      <c r="G9" s="9">
        <v>18</v>
      </c>
      <c r="H9" s="9">
        <v>1</v>
      </c>
      <c r="I9" s="9">
        <v>1</v>
      </c>
      <c r="J9" s="9">
        <v>4</v>
      </c>
      <c r="K9" s="9">
        <v>2</v>
      </c>
      <c r="L9" s="9">
        <v>1</v>
      </c>
      <c r="M9" s="9">
        <v>4</v>
      </c>
      <c r="N9" s="9">
        <v>39</v>
      </c>
      <c r="O9" s="9">
        <v>25</v>
      </c>
      <c r="P9" s="9">
        <f t="shared" ref="P9:P62" si="1">SUM(H9:O9)</f>
        <v>77</v>
      </c>
    </row>
    <row r="10" spans="1:16" x14ac:dyDescent="0.25">
      <c r="A10" s="8">
        <v>3</v>
      </c>
      <c r="B10" s="8">
        <v>18</v>
      </c>
      <c r="C10" s="8">
        <v>13951</v>
      </c>
      <c r="D10" s="8" t="s">
        <v>13</v>
      </c>
      <c r="E10" s="8" t="s">
        <v>8</v>
      </c>
      <c r="F10" s="8">
        <v>1</v>
      </c>
      <c r="G10" s="9">
        <v>14</v>
      </c>
      <c r="H10" s="9">
        <v>1</v>
      </c>
      <c r="I10" s="9">
        <v>1</v>
      </c>
      <c r="J10" s="9">
        <v>4</v>
      </c>
      <c r="K10" s="9">
        <v>2</v>
      </c>
      <c r="L10" s="9">
        <v>0</v>
      </c>
      <c r="M10" s="9">
        <v>4</v>
      </c>
      <c r="N10" s="9">
        <v>31</v>
      </c>
      <c r="O10" s="9">
        <v>72</v>
      </c>
      <c r="P10" s="9">
        <f t="shared" si="1"/>
        <v>115</v>
      </c>
    </row>
    <row r="11" spans="1:16" ht="31.5" x14ac:dyDescent="0.25">
      <c r="A11" s="8">
        <v>4</v>
      </c>
      <c r="B11" s="8">
        <v>18</v>
      </c>
      <c r="C11" s="8">
        <v>13756</v>
      </c>
      <c r="D11" s="8" t="s">
        <v>14</v>
      </c>
      <c r="E11" s="8" t="s">
        <v>8</v>
      </c>
      <c r="F11" s="8">
        <v>1</v>
      </c>
      <c r="G11" s="9">
        <v>17</v>
      </c>
      <c r="H11" s="9">
        <v>1</v>
      </c>
      <c r="I11" s="9">
        <v>1</v>
      </c>
      <c r="J11" s="9">
        <v>4</v>
      </c>
      <c r="K11" s="9">
        <v>0</v>
      </c>
      <c r="L11" s="9">
        <v>0</v>
      </c>
      <c r="M11" s="9">
        <v>4</v>
      </c>
      <c r="N11" s="9">
        <v>37</v>
      </c>
      <c r="O11" s="9">
        <v>17</v>
      </c>
      <c r="P11" s="9">
        <f t="shared" si="1"/>
        <v>64</v>
      </c>
    </row>
    <row r="12" spans="1:16" x14ac:dyDescent="0.25">
      <c r="A12" s="8">
        <v>5</v>
      </c>
      <c r="B12" s="8">
        <v>19</v>
      </c>
      <c r="C12" s="8">
        <v>13891</v>
      </c>
      <c r="D12" s="8" t="s">
        <v>15</v>
      </c>
      <c r="E12" s="8" t="s">
        <v>8</v>
      </c>
      <c r="F12" s="8">
        <v>2</v>
      </c>
      <c r="G12" s="9">
        <f>17+15</f>
        <v>32</v>
      </c>
      <c r="H12" s="9">
        <v>2</v>
      </c>
      <c r="I12" s="9">
        <v>2</v>
      </c>
      <c r="J12" s="9">
        <v>8</v>
      </c>
      <c r="K12" s="9">
        <v>2</v>
      </c>
      <c r="L12" s="9">
        <v>1</v>
      </c>
      <c r="M12" s="9">
        <v>8</v>
      </c>
      <c r="N12" s="9">
        <f>G12*2+6</f>
        <v>70</v>
      </c>
      <c r="O12" s="9">
        <f>19+15+9</f>
        <v>43</v>
      </c>
      <c r="P12" s="9">
        <f t="shared" si="1"/>
        <v>136</v>
      </c>
    </row>
    <row r="13" spans="1:16" x14ac:dyDescent="0.25">
      <c r="A13" s="8">
        <v>6</v>
      </c>
      <c r="B13" s="8">
        <v>19</v>
      </c>
      <c r="C13" s="8">
        <v>13031</v>
      </c>
      <c r="D13" s="8" t="s">
        <v>16</v>
      </c>
      <c r="E13" s="8" t="s">
        <v>8</v>
      </c>
      <c r="F13" s="8">
        <v>2</v>
      </c>
      <c r="G13" s="9">
        <f>17+19</f>
        <v>36</v>
      </c>
      <c r="H13" s="9">
        <v>2</v>
      </c>
      <c r="I13" s="9">
        <v>2</v>
      </c>
      <c r="J13" s="9">
        <v>6</v>
      </c>
      <c r="K13" s="9">
        <v>2</v>
      </c>
      <c r="L13" s="9">
        <v>1</v>
      </c>
      <c r="M13" s="9">
        <v>4</v>
      </c>
      <c r="N13" s="9">
        <f>G13*2+6</f>
        <v>78</v>
      </c>
      <c r="O13" s="9">
        <f>17+19</f>
        <v>36</v>
      </c>
      <c r="P13" s="9">
        <f t="shared" si="1"/>
        <v>131</v>
      </c>
    </row>
    <row r="14" spans="1:16" x14ac:dyDescent="0.25">
      <c r="A14" s="8">
        <v>7</v>
      </c>
      <c r="B14" s="8">
        <v>19</v>
      </c>
      <c r="C14" s="8">
        <v>13853</v>
      </c>
      <c r="D14" s="8" t="s">
        <v>17</v>
      </c>
      <c r="E14" s="8" t="s">
        <v>9</v>
      </c>
      <c r="F14" s="8">
        <v>0</v>
      </c>
      <c r="G14" s="9">
        <v>0</v>
      </c>
      <c r="H14" s="9">
        <v>0</v>
      </c>
      <c r="I14" s="9">
        <v>0</v>
      </c>
      <c r="J14" s="9">
        <v>2</v>
      </c>
      <c r="K14" s="9">
        <v>2</v>
      </c>
      <c r="L14" s="9">
        <v>1</v>
      </c>
      <c r="M14" s="9">
        <v>4</v>
      </c>
      <c r="N14" s="9">
        <v>37</v>
      </c>
      <c r="O14" s="9">
        <v>17</v>
      </c>
      <c r="P14" s="9">
        <f t="shared" si="1"/>
        <v>63</v>
      </c>
    </row>
    <row r="15" spans="1:16" x14ac:dyDescent="0.25">
      <c r="A15" s="8">
        <v>8</v>
      </c>
      <c r="B15" s="8">
        <v>20</v>
      </c>
      <c r="C15" s="8">
        <v>13918</v>
      </c>
      <c r="D15" s="8" t="s">
        <v>18</v>
      </c>
      <c r="E15" s="8" t="s">
        <v>8</v>
      </c>
      <c r="F15" s="8">
        <v>1</v>
      </c>
      <c r="G15" s="9">
        <v>18</v>
      </c>
      <c r="H15" s="9">
        <v>1</v>
      </c>
      <c r="I15" s="9">
        <v>1</v>
      </c>
      <c r="J15" s="9">
        <v>4</v>
      </c>
      <c r="K15" s="9">
        <v>2</v>
      </c>
      <c r="L15" s="9">
        <v>1</v>
      </c>
      <c r="M15" s="9">
        <v>4</v>
      </c>
      <c r="N15" s="9">
        <v>39</v>
      </c>
      <c r="O15" s="9">
        <v>18</v>
      </c>
      <c r="P15" s="9">
        <f t="shared" si="1"/>
        <v>70</v>
      </c>
    </row>
    <row r="16" spans="1:16" x14ac:dyDescent="0.25">
      <c r="A16" s="8">
        <v>9</v>
      </c>
      <c r="B16" s="8">
        <v>20</v>
      </c>
      <c r="C16" s="8">
        <v>13731</v>
      </c>
      <c r="D16" s="8" t="s">
        <v>19</v>
      </c>
      <c r="E16" s="8" t="s">
        <v>8</v>
      </c>
      <c r="F16" s="8">
        <v>1</v>
      </c>
      <c r="G16" s="9">
        <v>18</v>
      </c>
      <c r="H16" s="9">
        <v>1</v>
      </c>
      <c r="I16" s="9">
        <v>1</v>
      </c>
      <c r="J16" s="9">
        <v>4</v>
      </c>
      <c r="K16" s="9">
        <v>2</v>
      </c>
      <c r="L16" s="9">
        <v>1</v>
      </c>
      <c r="M16" s="9">
        <v>4</v>
      </c>
      <c r="N16" s="9">
        <v>39</v>
      </c>
      <c r="O16" s="9">
        <v>18</v>
      </c>
      <c r="P16" s="9">
        <f t="shared" si="1"/>
        <v>70</v>
      </c>
    </row>
    <row r="17" spans="1:16" x14ac:dyDescent="0.25">
      <c r="A17" s="8">
        <v>10</v>
      </c>
      <c r="B17" s="8">
        <v>20</v>
      </c>
      <c r="C17" s="8">
        <v>12709</v>
      </c>
      <c r="D17" s="8" t="s">
        <v>20</v>
      </c>
      <c r="E17" s="8" t="s">
        <v>8</v>
      </c>
      <c r="F17" s="8">
        <v>1</v>
      </c>
      <c r="G17" s="9">
        <v>19</v>
      </c>
      <c r="H17" s="9">
        <v>1</v>
      </c>
      <c r="I17" s="9">
        <v>1</v>
      </c>
      <c r="J17" s="9">
        <v>4</v>
      </c>
      <c r="K17" s="9">
        <v>2</v>
      </c>
      <c r="L17" s="9">
        <v>1</v>
      </c>
      <c r="M17" s="9">
        <v>4</v>
      </c>
      <c r="N17" s="9">
        <v>41</v>
      </c>
      <c r="O17" s="9">
        <v>19</v>
      </c>
      <c r="P17" s="9">
        <f t="shared" si="1"/>
        <v>73</v>
      </c>
    </row>
    <row r="18" spans="1:16" x14ac:dyDescent="0.25">
      <c r="A18" s="8">
        <v>11</v>
      </c>
      <c r="B18" s="8">
        <v>20</v>
      </c>
      <c r="C18" s="8">
        <v>13314</v>
      </c>
      <c r="D18" s="8" t="s">
        <v>21</v>
      </c>
      <c r="E18" s="8" t="s">
        <v>8</v>
      </c>
      <c r="F18" s="8">
        <v>1</v>
      </c>
      <c r="G18" s="9">
        <v>21</v>
      </c>
      <c r="H18" s="9">
        <v>1</v>
      </c>
      <c r="I18" s="9">
        <v>1</v>
      </c>
      <c r="J18" s="9">
        <v>4</v>
      </c>
      <c r="K18" s="9">
        <v>2</v>
      </c>
      <c r="L18" s="9">
        <v>1</v>
      </c>
      <c r="M18" s="9">
        <v>4</v>
      </c>
      <c r="N18" s="9">
        <v>45</v>
      </c>
      <c r="O18" s="9">
        <v>21</v>
      </c>
      <c r="P18" s="9">
        <f t="shared" si="1"/>
        <v>79</v>
      </c>
    </row>
    <row r="19" spans="1:16" x14ac:dyDescent="0.25">
      <c r="A19" s="8">
        <v>12</v>
      </c>
      <c r="B19" s="8">
        <v>20</v>
      </c>
      <c r="C19" s="8">
        <v>12768</v>
      </c>
      <c r="D19" s="8" t="s">
        <v>62</v>
      </c>
      <c r="E19" s="8" t="s">
        <v>8</v>
      </c>
      <c r="F19" s="8">
        <v>1</v>
      </c>
      <c r="G19" s="9">
        <v>17</v>
      </c>
      <c r="H19" s="9">
        <v>1</v>
      </c>
      <c r="I19" s="9">
        <v>1</v>
      </c>
      <c r="J19" s="9">
        <v>4</v>
      </c>
      <c r="K19" s="9">
        <v>2</v>
      </c>
      <c r="L19" s="9">
        <v>1</v>
      </c>
      <c r="M19" s="9">
        <v>4</v>
      </c>
      <c r="N19" s="9">
        <v>39</v>
      </c>
      <c r="O19" s="9">
        <v>17</v>
      </c>
      <c r="P19" s="9">
        <f t="shared" si="1"/>
        <v>69</v>
      </c>
    </row>
    <row r="20" spans="1:16" x14ac:dyDescent="0.25">
      <c r="A20" s="8">
        <v>13</v>
      </c>
      <c r="B20" s="8">
        <v>20</v>
      </c>
      <c r="C20" s="8">
        <v>14488</v>
      </c>
      <c r="D20" s="8" t="s">
        <v>22</v>
      </c>
      <c r="E20" s="8" t="s">
        <v>9</v>
      </c>
      <c r="F20" s="8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f t="shared" si="1"/>
        <v>0</v>
      </c>
    </row>
    <row r="21" spans="1:16" ht="31.5" x14ac:dyDescent="0.25">
      <c r="A21" s="8">
        <v>14</v>
      </c>
      <c r="B21" s="8">
        <v>21</v>
      </c>
      <c r="C21" s="8">
        <v>15019</v>
      </c>
      <c r="D21" s="8" t="s">
        <v>75</v>
      </c>
      <c r="E21" s="8" t="s">
        <v>8</v>
      </c>
      <c r="F21" s="8">
        <v>1</v>
      </c>
      <c r="G21" s="9">
        <v>20</v>
      </c>
      <c r="H21" s="9">
        <v>1</v>
      </c>
      <c r="I21" s="9">
        <v>1</v>
      </c>
      <c r="J21" s="9">
        <v>4</v>
      </c>
      <c r="K21" s="9">
        <v>2</v>
      </c>
      <c r="L21" s="9">
        <v>1</v>
      </c>
      <c r="M21" s="9">
        <v>4</v>
      </c>
      <c r="N21" s="9">
        <v>43</v>
      </c>
      <c r="O21" s="9">
        <v>20</v>
      </c>
      <c r="P21" s="9">
        <f t="shared" si="1"/>
        <v>76</v>
      </c>
    </row>
    <row r="22" spans="1:16" x14ac:dyDescent="0.25">
      <c r="A22" s="8">
        <v>15</v>
      </c>
      <c r="B22" s="8">
        <v>21</v>
      </c>
      <c r="C22" s="8">
        <v>566</v>
      </c>
      <c r="D22" s="8" t="s">
        <v>23</v>
      </c>
      <c r="E22" s="8" t="s">
        <v>8</v>
      </c>
      <c r="F22" s="8">
        <v>1</v>
      </c>
      <c r="G22" s="9">
        <v>20</v>
      </c>
      <c r="H22" s="9">
        <v>1</v>
      </c>
      <c r="I22" s="9">
        <v>1</v>
      </c>
      <c r="J22" s="9">
        <v>4</v>
      </c>
      <c r="K22" s="9">
        <v>2</v>
      </c>
      <c r="L22" s="9">
        <v>1</v>
      </c>
      <c r="M22" s="9">
        <v>4</v>
      </c>
      <c r="N22" s="9">
        <v>43</v>
      </c>
      <c r="O22" s="9">
        <v>20</v>
      </c>
      <c r="P22" s="9">
        <f t="shared" si="1"/>
        <v>76</v>
      </c>
    </row>
    <row r="23" spans="1:16" x14ac:dyDescent="0.25">
      <c r="A23" s="8">
        <v>16</v>
      </c>
      <c r="B23" s="8">
        <v>21</v>
      </c>
      <c r="C23" s="8">
        <v>12584</v>
      </c>
      <c r="D23" s="8" t="s">
        <v>24</v>
      </c>
      <c r="E23" s="8" t="s">
        <v>8</v>
      </c>
      <c r="F23" s="8">
        <v>1</v>
      </c>
      <c r="G23" s="9">
        <v>17</v>
      </c>
      <c r="H23" s="9">
        <v>1</v>
      </c>
      <c r="I23" s="9">
        <v>1</v>
      </c>
      <c r="J23" s="9">
        <v>4</v>
      </c>
      <c r="K23" s="9">
        <v>2</v>
      </c>
      <c r="L23" s="9">
        <v>1</v>
      </c>
      <c r="M23" s="9">
        <v>4</v>
      </c>
      <c r="N23" s="9">
        <v>37</v>
      </c>
      <c r="O23" s="9">
        <v>17</v>
      </c>
      <c r="P23" s="9">
        <f t="shared" si="1"/>
        <v>67</v>
      </c>
    </row>
    <row r="24" spans="1:16" x14ac:dyDescent="0.25">
      <c r="A24" s="8">
        <v>17</v>
      </c>
      <c r="B24" s="8">
        <v>21</v>
      </c>
      <c r="C24" s="8">
        <v>14614</v>
      </c>
      <c r="D24" s="8" t="s">
        <v>61</v>
      </c>
      <c r="E24" s="8" t="s">
        <v>8</v>
      </c>
      <c r="F24" s="8">
        <v>1</v>
      </c>
      <c r="G24" s="9">
        <v>15</v>
      </c>
      <c r="H24" s="9">
        <v>1</v>
      </c>
      <c r="I24" s="9">
        <v>1</v>
      </c>
      <c r="J24" s="9">
        <v>4</v>
      </c>
      <c r="K24" s="9">
        <v>2</v>
      </c>
      <c r="L24" s="9">
        <v>1</v>
      </c>
      <c r="M24" s="9">
        <v>4</v>
      </c>
      <c r="N24" s="9">
        <v>34</v>
      </c>
      <c r="O24" s="9">
        <v>15</v>
      </c>
      <c r="P24" s="9">
        <f t="shared" si="1"/>
        <v>62</v>
      </c>
    </row>
    <row r="25" spans="1:16" x14ac:dyDescent="0.25">
      <c r="A25" s="8">
        <v>18</v>
      </c>
      <c r="B25" s="8">
        <v>22</v>
      </c>
      <c r="C25" s="8">
        <v>13725</v>
      </c>
      <c r="D25" s="8" t="s">
        <v>25</v>
      </c>
      <c r="E25" s="8" t="s">
        <v>8</v>
      </c>
      <c r="F25" s="8">
        <v>2</v>
      </c>
      <c r="G25" s="9">
        <f>17+19</f>
        <v>36</v>
      </c>
      <c r="H25" s="9">
        <v>2</v>
      </c>
      <c r="I25" s="9">
        <v>2</v>
      </c>
      <c r="J25" s="9">
        <v>8</v>
      </c>
      <c r="K25" s="9">
        <v>4</v>
      </c>
      <c r="L25" s="9">
        <v>2</v>
      </c>
      <c r="M25" s="9">
        <v>8</v>
      </c>
      <c r="N25" s="9">
        <f>G25*2+6</f>
        <v>78</v>
      </c>
      <c r="O25" s="9">
        <f>17+19</f>
        <v>36</v>
      </c>
      <c r="P25" s="9">
        <f t="shared" si="1"/>
        <v>140</v>
      </c>
    </row>
    <row r="26" spans="1:16" x14ac:dyDescent="0.25">
      <c r="A26" s="8">
        <v>19</v>
      </c>
      <c r="B26" s="8">
        <v>22</v>
      </c>
      <c r="C26" s="8">
        <v>13365</v>
      </c>
      <c r="D26" s="8" t="s">
        <v>26</v>
      </c>
      <c r="E26" s="8" t="s">
        <v>8</v>
      </c>
      <c r="F26" s="8">
        <v>1</v>
      </c>
      <c r="G26" s="9">
        <v>17</v>
      </c>
      <c r="H26" s="9">
        <v>1</v>
      </c>
      <c r="I26" s="9">
        <v>1</v>
      </c>
      <c r="J26" s="9">
        <v>4</v>
      </c>
      <c r="K26" s="9">
        <v>2</v>
      </c>
      <c r="L26" s="9">
        <v>1</v>
      </c>
      <c r="M26" s="9">
        <v>4</v>
      </c>
      <c r="N26" s="9">
        <v>37</v>
      </c>
      <c r="O26" s="9">
        <v>17</v>
      </c>
      <c r="P26" s="9">
        <f t="shared" si="1"/>
        <v>67</v>
      </c>
    </row>
    <row r="27" spans="1:16" x14ac:dyDescent="0.25">
      <c r="A27" s="8">
        <v>20</v>
      </c>
      <c r="B27" s="8">
        <v>22</v>
      </c>
      <c r="C27" s="8">
        <v>12714</v>
      </c>
      <c r="D27" s="8" t="s">
        <v>27</v>
      </c>
      <c r="E27" s="8" t="s">
        <v>8</v>
      </c>
      <c r="F27" s="8">
        <v>1</v>
      </c>
      <c r="G27" s="9">
        <v>10</v>
      </c>
      <c r="H27" s="9">
        <v>1</v>
      </c>
      <c r="I27" s="9">
        <v>1</v>
      </c>
      <c r="J27" s="9">
        <v>4</v>
      </c>
      <c r="K27" s="9">
        <v>0</v>
      </c>
      <c r="L27" s="9">
        <v>0</v>
      </c>
      <c r="M27" s="9">
        <v>4</v>
      </c>
      <c r="N27" s="9">
        <v>23</v>
      </c>
      <c r="O27" s="9">
        <v>10</v>
      </c>
      <c r="P27" s="9">
        <f t="shared" si="1"/>
        <v>43</v>
      </c>
    </row>
    <row r="28" spans="1:16" x14ac:dyDescent="0.25">
      <c r="A28" s="8">
        <v>21</v>
      </c>
      <c r="B28" s="8">
        <v>22</v>
      </c>
      <c r="C28" s="8">
        <v>13713</v>
      </c>
      <c r="D28" s="8" t="s">
        <v>28</v>
      </c>
      <c r="E28" s="8" t="s">
        <v>8</v>
      </c>
      <c r="F28" s="8">
        <v>1</v>
      </c>
      <c r="G28" s="9">
        <v>20</v>
      </c>
      <c r="H28" s="9">
        <v>1</v>
      </c>
      <c r="I28" s="9">
        <v>1</v>
      </c>
      <c r="J28" s="9">
        <v>4</v>
      </c>
      <c r="K28" s="9">
        <v>2</v>
      </c>
      <c r="L28" s="9">
        <v>1</v>
      </c>
      <c r="M28" s="9">
        <v>4</v>
      </c>
      <c r="N28" s="9">
        <v>43</v>
      </c>
      <c r="O28" s="9">
        <v>20</v>
      </c>
      <c r="P28" s="9">
        <f t="shared" si="1"/>
        <v>76</v>
      </c>
    </row>
    <row r="29" spans="1:16" x14ac:dyDescent="0.25">
      <c r="A29" s="8">
        <v>22</v>
      </c>
      <c r="B29" s="8">
        <v>22</v>
      </c>
      <c r="C29" s="8">
        <v>13417</v>
      </c>
      <c r="D29" s="8" t="s">
        <v>29</v>
      </c>
      <c r="E29" s="8" t="s">
        <v>8</v>
      </c>
      <c r="F29" s="8">
        <v>1</v>
      </c>
      <c r="G29" s="9">
        <v>4</v>
      </c>
      <c r="H29" s="9">
        <v>1</v>
      </c>
      <c r="I29" s="9">
        <v>1</v>
      </c>
      <c r="J29" s="9">
        <v>4</v>
      </c>
      <c r="K29" s="9">
        <v>0</v>
      </c>
      <c r="L29" s="9">
        <v>0</v>
      </c>
      <c r="M29" s="9">
        <v>4</v>
      </c>
      <c r="N29" s="9">
        <v>11</v>
      </c>
      <c r="O29" s="9">
        <v>4</v>
      </c>
      <c r="P29" s="9">
        <f t="shared" si="1"/>
        <v>25</v>
      </c>
    </row>
    <row r="30" spans="1:16" x14ac:dyDescent="0.25">
      <c r="A30" s="8">
        <v>23</v>
      </c>
      <c r="B30" s="8">
        <v>23</v>
      </c>
      <c r="C30" s="8">
        <v>12855</v>
      </c>
      <c r="D30" s="8" t="s">
        <v>30</v>
      </c>
      <c r="E30" s="8" t="s">
        <v>8</v>
      </c>
      <c r="F30" s="8">
        <v>2</v>
      </c>
      <c r="G30" s="9">
        <f>18+17</f>
        <v>35</v>
      </c>
      <c r="H30" s="9">
        <v>2</v>
      </c>
      <c r="I30" s="9">
        <v>2</v>
      </c>
      <c r="J30" s="9">
        <v>8</v>
      </c>
      <c r="K30" s="9">
        <v>4</v>
      </c>
      <c r="L30" s="9">
        <v>2</v>
      </c>
      <c r="M30" s="9">
        <v>8</v>
      </c>
      <c r="N30" s="9">
        <f>G30*2+6</f>
        <v>76</v>
      </c>
      <c r="O30" s="9">
        <v>45</v>
      </c>
      <c r="P30" s="9">
        <f t="shared" si="1"/>
        <v>147</v>
      </c>
    </row>
    <row r="31" spans="1:16" x14ac:dyDescent="0.25">
      <c r="A31" s="8">
        <v>24</v>
      </c>
      <c r="B31" s="8">
        <v>23</v>
      </c>
      <c r="C31" s="8">
        <v>13017</v>
      </c>
      <c r="D31" s="8" t="s">
        <v>31</v>
      </c>
      <c r="E31" s="8" t="s">
        <v>8</v>
      </c>
      <c r="F31" s="8">
        <v>2</v>
      </c>
      <c r="G31" s="9">
        <f>17+18</f>
        <v>35</v>
      </c>
      <c r="H31" s="9">
        <v>2</v>
      </c>
      <c r="I31" s="9">
        <v>2</v>
      </c>
      <c r="J31" s="9">
        <v>8</v>
      </c>
      <c r="K31" s="9">
        <v>4</v>
      </c>
      <c r="L31" s="9">
        <v>2</v>
      </c>
      <c r="M31" s="9">
        <v>8</v>
      </c>
      <c r="N31" s="9">
        <f>G31*2+6</f>
        <v>76</v>
      </c>
      <c r="O31" s="9">
        <v>41</v>
      </c>
      <c r="P31" s="9">
        <f t="shared" si="1"/>
        <v>143</v>
      </c>
    </row>
    <row r="32" spans="1:16" x14ac:dyDescent="0.25">
      <c r="A32" s="8">
        <v>25</v>
      </c>
      <c r="B32" s="8">
        <v>24</v>
      </c>
      <c r="C32" s="8">
        <v>14032</v>
      </c>
      <c r="D32" s="8" t="s">
        <v>32</v>
      </c>
      <c r="E32" s="8" t="s">
        <v>9</v>
      </c>
      <c r="F32" s="8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f t="shared" si="1"/>
        <v>0</v>
      </c>
    </row>
    <row r="33" spans="1:16" x14ac:dyDescent="0.25">
      <c r="A33" s="8">
        <v>26</v>
      </c>
      <c r="B33" s="8">
        <v>24</v>
      </c>
      <c r="C33" s="8">
        <v>13770</v>
      </c>
      <c r="D33" s="8" t="s">
        <v>33</v>
      </c>
      <c r="E33" s="8" t="s">
        <v>8</v>
      </c>
      <c r="F33" s="8">
        <v>2</v>
      </c>
      <c r="G33" s="9">
        <f>21+18</f>
        <v>39</v>
      </c>
      <c r="H33" s="9">
        <v>2</v>
      </c>
      <c r="I33" s="9">
        <v>2</v>
      </c>
      <c r="J33" s="9">
        <v>8</v>
      </c>
      <c r="K33" s="9">
        <v>4</v>
      </c>
      <c r="L33" s="9">
        <v>2</v>
      </c>
      <c r="M33" s="9">
        <v>8</v>
      </c>
      <c r="N33" s="9">
        <v>68</v>
      </c>
      <c r="O33" s="9">
        <v>8</v>
      </c>
      <c r="P33" s="9">
        <f t="shared" si="1"/>
        <v>102</v>
      </c>
    </row>
    <row r="34" spans="1:16" x14ac:dyDescent="0.25">
      <c r="A34" s="8">
        <v>27</v>
      </c>
      <c r="B34" s="8">
        <v>24</v>
      </c>
      <c r="C34" s="8">
        <v>12831</v>
      </c>
      <c r="D34" s="8" t="s">
        <v>34</v>
      </c>
      <c r="E34" s="8" t="s">
        <v>8</v>
      </c>
      <c r="F34" s="8">
        <v>1</v>
      </c>
      <c r="G34" s="9">
        <v>20</v>
      </c>
      <c r="H34" s="9">
        <v>1</v>
      </c>
      <c r="I34" s="9">
        <v>1</v>
      </c>
      <c r="J34" s="9">
        <v>4</v>
      </c>
      <c r="K34" s="9">
        <v>2</v>
      </c>
      <c r="L34" s="9">
        <v>1</v>
      </c>
      <c r="M34" s="9">
        <v>4</v>
      </c>
      <c r="N34" s="9">
        <v>43</v>
      </c>
      <c r="O34" s="9">
        <v>9</v>
      </c>
      <c r="P34" s="9">
        <f t="shared" si="1"/>
        <v>65</v>
      </c>
    </row>
    <row r="35" spans="1:16" x14ac:dyDescent="0.25">
      <c r="A35" s="8">
        <v>28</v>
      </c>
      <c r="B35" s="8">
        <v>25</v>
      </c>
      <c r="C35" s="8">
        <v>13930</v>
      </c>
      <c r="D35" s="8" t="s">
        <v>35</v>
      </c>
      <c r="E35" s="8" t="s">
        <v>8</v>
      </c>
      <c r="F35" s="8">
        <v>1</v>
      </c>
      <c r="G35" s="9">
        <v>18</v>
      </c>
      <c r="H35" s="9">
        <v>1</v>
      </c>
      <c r="I35" s="9">
        <v>1</v>
      </c>
      <c r="J35" s="9">
        <v>4</v>
      </c>
      <c r="K35" s="9">
        <v>2</v>
      </c>
      <c r="L35" s="9">
        <v>1</v>
      </c>
      <c r="M35" s="9">
        <v>4</v>
      </c>
      <c r="N35" s="9">
        <v>39</v>
      </c>
      <c r="O35" s="9">
        <v>18</v>
      </c>
      <c r="P35" s="9">
        <f t="shared" si="1"/>
        <v>70</v>
      </c>
    </row>
    <row r="36" spans="1:16" x14ac:dyDescent="0.25">
      <c r="A36" s="8">
        <v>29</v>
      </c>
      <c r="B36" s="8">
        <v>25</v>
      </c>
      <c r="C36" s="8">
        <v>13483</v>
      </c>
      <c r="D36" s="8" t="s">
        <v>36</v>
      </c>
      <c r="E36" s="8" t="s">
        <v>9</v>
      </c>
      <c r="F36" s="8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f t="shared" si="1"/>
        <v>0</v>
      </c>
    </row>
    <row r="37" spans="1:16" x14ac:dyDescent="0.25">
      <c r="A37" s="8">
        <v>30</v>
      </c>
      <c r="B37" s="8">
        <v>25</v>
      </c>
      <c r="C37" s="8">
        <v>12756</v>
      </c>
      <c r="D37" s="8" t="s">
        <v>37</v>
      </c>
      <c r="E37" s="8" t="s">
        <v>8</v>
      </c>
      <c r="F37" s="8">
        <v>1</v>
      </c>
      <c r="G37" s="9">
        <v>19</v>
      </c>
      <c r="H37" s="9">
        <v>1</v>
      </c>
      <c r="I37" s="9">
        <v>1</v>
      </c>
      <c r="J37" s="9">
        <v>4</v>
      </c>
      <c r="K37" s="9">
        <v>2</v>
      </c>
      <c r="L37" s="9">
        <v>1</v>
      </c>
      <c r="M37" s="9">
        <v>4</v>
      </c>
      <c r="N37" s="9">
        <v>51</v>
      </c>
      <c r="O37" s="9">
        <v>22</v>
      </c>
      <c r="P37" s="9">
        <f t="shared" si="1"/>
        <v>86</v>
      </c>
    </row>
    <row r="38" spans="1:16" x14ac:dyDescent="0.25">
      <c r="A38" s="8">
        <v>31</v>
      </c>
      <c r="B38" s="8">
        <v>25</v>
      </c>
      <c r="C38" s="8">
        <v>13732</v>
      </c>
      <c r="D38" s="8" t="s">
        <v>38</v>
      </c>
      <c r="E38" s="8" t="s">
        <v>8</v>
      </c>
      <c r="F38" s="8">
        <v>2</v>
      </c>
      <c r="G38" s="9">
        <f>19+20</f>
        <v>39</v>
      </c>
      <c r="H38" s="9">
        <v>2</v>
      </c>
      <c r="I38" s="9">
        <v>2</v>
      </c>
      <c r="J38" s="9">
        <v>8</v>
      </c>
      <c r="K38" s="9">
        <v>4</v>
      </c>
      <c r="L38" s="9">
        <v>2</v>
      </c>
      <c r="M38" s="9">
        <v>8</v>
      </c>
      <c r="N38" s="9">
        <f>G38*2+6</f>
        <v>84</v>
      </c>
      <c r="O38" s="9">
        <v>39</v>
      </c>
      <c r="P38" s="9">
        <f t="shared" si="1"/>
        <v>149</v>
      </c>
    </row>
    <row r="39" spans="1:16" x14ac:dyDescent="0.25">
      <c r="A39" s="8">
        <v>32</v>
      </c>
      <c r="B39" s="8">
        <v>25</v>
      </c>
      <c r="C39" s="8">
        <v>444</v>
      </c>
      <c r="D39" s="8" t="s">
        <v>40</v>
      </c>
      <c r="E39" s="8" t="s">
        <v>8</v>
      </c>
      <c r="F39" s="8">
        <v>1</v>
      </c>
      <c r="G39" s="9">
        <v>18</v>
      </c>
      <c r="H39" s="9">
        <v>1</v>
      </c>
      <c r="I39" s="9">
        <v>1</v>
      </c>
      <c r="J39" s="9">
        <v>4</v>
      </c>
      <c r="K39" s="9">
        <v>2</v>
      </c>
      <c r="L39" s="9">
        <v>1</v>
      </c>
      <c r="M39" s="9">
        <v>4</v>
      </c>
      <c r="N39" s="9">
        <v>33</v>
      </c>
      <c r="O39" s="9">
        <v>12</v>
      </c>
      <c r="P39" s="9">
        <f t="shared" si="1"/>
        <v>58</v>
      </c>
    </row>
    <row r="40" spans="1:16" x14ac:dyDescent="0.25">
      <c r="A40" s="8">
        <v>33</v>
      </c>
      <c r="B40" s="8">
        <v>25</v>
      </c>
      <c r="C40" s="8">
        <v>13655</v>
      </c>
      <c r="D40" s="8" t="s">
        <v>39</v>
      </c>
      <c r="E40" s="8" t="s">
        <v>9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25</v>
      </c>
      <c r="O40" s="9">
        <v>16</v>
      </c>
      <c r="P40" s="9">
        <f t="shared" si="1"/>
        <v>41</v>
      </c>
    </row>
    <row r="41" spans="1:16" x14ac:dyDescent="0.25">
      <c r="A41" s="8">
        <v>34</v>
      </c>
      <c r="B41" s="8">
        <v>25</v>
      </c>
      <c r="C41" s="8">
        <v>444</v>
      </c>
      <c r="D41" s="8" t="s">
        <v>40</v>
      </c>
      <c r="E41" s="8" t="s">
        <v>9</v>
      </c>
      <c r="F41" s="8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25</v>
      </c>
      <c r="O41" s="9">
        <v>17</v>
      </c>
      <c r="P41" s="9">
        <f t="shared" si="1"/>
        <v>42</v>
      </c>
    </row>
    <row r="42" spans="1:16" x14ac:dyDescent="0.25">
      <c r="A42" s="8">
        <v>35</v>
      </c>
      <c r="B42" s="8">
        <v>26</v>
      </c>
      <c r="C42" s="8">
        <v>521</v>
      </c>
      <c r="D42" s="8" t="s">
        <v>41</v>
      </c>
      <c r="E42" s="8" t="s">
        <v>8</v>
      </c>
      <c r="F42" s="8">
        <v>2</v>
      </c>
      <c r="G42" s="9">
        <f>17+17</f>
        <v>34</v>
      </c>
      <c r="H42" s="9">
        <v>2</v>
      </c>
      <c r="I42" s="9">
        <v>2</v>
      </c>
      <c r="J42" s="9">
        <v>8</v>
      </c>
      <c r="K42" s="9">
        <v>4</v>
      </c>
      <c r="L42" s="9">
        <v>2</v>
      </c>
      <c r="M42" s="9">
        <v>8</v>
      </c>
      <c r="N42" s="9">
        <f>G42*2+6</f>
        <v>74</v>
      </c>
      <c r="O42" s="9">
        <f>17+17</f>
        <v>34</v>
      </c>
      <c r="P42" s="9">
        <f t="shared" si="1"/>
        <v>134</v>
      </c>
    </row>
    <row r="43" spans="1:16" x14ac:dyDescent="0.25">
      <c r="A43" s="8">
        <v>36</v>
      </c>
      <c r="B43" s="8">
        <v>26</v>
      </c>
      <c r="C43" s="8">
        <v>12766</v>
      </c>
      <c r="D43" s="8" t="s">
        <v>42</v>
      </c>
      <c r="E43" s="8" t="s">
        <v>8</v>
      </c>
      <c r="F43" s="8">
        <v>1</v>
      </c>
      <c r="G43" s="9">
        <v>17</v>
      </c>
      <c r="H43" s="9">
        <v>1</v>
      </c>
      <c r="I43" s="9">
        <v>1</v>
      </c>
      <c r="J43" s="9">
        <v>4</v>
      </c>
      <c r="K43" s="9">
        <v>2</v>
      </c>
      <c r="L43" s="9">
        <v>1</v>
      </c>
      <c r="M43" s="9">
        <v>4</v>
      </c>
      <c r="N43" s="9">
        <v>37</v>
      </c>
      <c r="O43" s="9">
        <v>17</v>
      </c>
      <c r="P43" s="9">
        <f t="shared" si="1"/>
        <v>67</v>
      </c>
    </row>
    <row r="44" spans="1:16" x14ac:dyDescent="0.25">
      <c r="A44" s="8">
        <v>37</v>
      </c>
      <c r="B44" s="8">
        <v>26</v>
      </c>
      <c r="C44" s="8">
        <v>13859</v>
      </c>
      <c r="D44" s="8" t="s">
        <v>43</v>
      </c>
      <c r="E44" s="8" t="s">
        <v>8</v>
      </c>
      <c r="F44" s="8">
        <v>1</v>
      </c>
      <c r="G44" s="9">
        <v>20</v>
      </c>
      <c r="H44" s="9">
        <v>1</v>
      </c>
      <c r="I44" s="9">
        <v>1</v>
      </c>
      <c r="J44" s="9">
        <v>4</v>
      </c>
      <c r="K44" s="9">
        <v>2</v>
      </c>
      <c r="L44" s="9">
        <v>1</v>
      </c>
      <c r="M44" s="9">
        <v>4</v>
      </c>
      <c r="N44" s="9">
        <v>43</v>
      </c>
      <c r="O44" s="9">
        <v>20</v>
      </c>
      <c r="P44" s="9">
        <f t="shared" si="1"/>
        <v>76</v>
      </c>
    </row>
    <row r="45" spans="1:16" x14ac:dyDescent="0.25">
      <c r="A45" s="8">
        <v>38</v>
      </c>
      <c r="B45" s="8">
        <v>26</v>
      </c>
      <c r="C45" s="8">
        <v>13729</v>
      </c>
      <c r="D45" s="8" t="s">
        <v>44</v>
      </c>
      <c r="E45" s="8" t="s">
        <v>8</v>
      </c>
      <c r="F45" s="8">
        <v>2</v>
      </c>
      <c r="G45" s="9">
        <f>17+21</f>
        <v>38</v>
      </c>
      <c r="H45" s="9">
        <v>2</v>
      </c>
      <c r="I45" s="9">
        <v>2</v>
      </c>
      <c r="J45" s="9">
        <v>8</v>
      </c>
      <c r="K45" s="9">
        <v>4</v>
      </c>
      <c r="L45" s="9">
        <v>2</v>
      </c>
      <c r="M45" s="9">
        <v>8</v>
      </c>
      <c r="N45" s="9">
        <f>G45*2+6</f>
        <v>82</v>
      </c>
      <c r="O45" s="9">
        <f>17+21</f>
        <v>38</v>
      </c>
      <c r="P45" s="9">
        <f t="shared" si="1"/>
        <v>146</v>
      </c>
    </row>
    <row r="46" spans="1:16" x14ac:dyDescent="0.25">
      <c r="A46" s="8">
        <v>39</v>
      </c>
      <c r="B46" s="8">
        <v>27</v>
      </c>
      <c r="C46" s="8">
        <v>13907</v>
      </c>
      <c r="D46" s="8" t="s">
        <v>45</v>
      </c>
      <c r="E46" s="8" t="s">
        <v>8</v>
      </c>
      <c r="F46" s="8">
        <v>1</v>
      </c>
      <c r="G46" s="9">
        <v>16</v>
      </c>
      <c r="H46" s="9">
        <v>1</v>
      </c>
      <c r="I46" s="9">
        <v>1</v>
      </c>
      <c r="J46" s="9">
        <v>4</v>
      </c>
      <c r="K46" s="9">
        <v>2</v>
      </c>
      <c r="L46" s="9">
        <v>1</v>
      </c>
      <c r="M46" s="9">
        <v>4</v>
      </c>
      <c r="N46" s="9">
        <v>35</v>
      </c>
      <c r="O46" s="9">
        <v>4</v>
      </c>
      <c r="P46" s="9">
        <f t="shared" si="1"/>
        <v>52</v>
      </c>
    </row>
    <row r="47" spans="1:16" x14ac:dyDescent="0.25">
      <c r="A47" s="8">
        <v>40</v>
      </c>
      <c r="B47" s="8">
        <v>27</v>
      </c>
      <c r="C47" s="8">
        <v>13856</v>
      </c>
      <c r="D47" s="8" t="s">
        <v>46</v>
      </c>
      <c r="E47" s="8" t="s">
        <v>8</v>
      </c>
      <c r="F47" s="8">
        <v>1</v>
      </c>
      <c r="G47" s="9">
        <v>16</v>
      </c>
      <c r="H47" s="9">
        <v>1</v>
      </c>
      <c r="I47" s="9">
        <v>1</v>
      </c>
      <c r="J47" s="9">
        <v>4</v>
      </c>
      <c r="K47" s="9">
        <v>2</v>
      </c>
      <c r="L47" s="9">
        <v>1</v>
      </c>
      <c r="M47" s="9">
        <v>4</v>
      </c>
      <c r="N47" s="9">
        <v>33</v>
      </c>
      <c r="O47" s="9">
        <v>0</v>
      </c>
      <c r="P47" s="9">
        <f t="shared" si="1"/>
        <v>46</v>
      </c>
    </row>
    <row r="48" spans="1:16" x14ac:dyDescent="0.25">
      <c r="A48" s="8">
        <v>41</v>
      </c>
      <c r="B48" s="8">
        <v>27</v>
      </c>
      <c r="C48" s="8">
        <v>12627</v>
      </c>
      <c r="D48" s="8" t="s">
        <v>47</v>
      </c>
      <c r="E48" s="8" t="s">
        <v>8</v>
      </c>
      <c r="F48" s="8">
        <v>1</v>
      </c>
      <c r="G48" s="9">
        <v>20</v>
      </c>
      <c r="H48" s="9">
        <v>1</v>
      </c>
      <c r="I48" s="9">
        <v>1</v>
      </c>
      <c r="J48" s="9">
        <v>4</v>
      </c>
      <c r="K48" s="9">
        <v>2</v>
      </c>
      <c r="L48" s="9">
        <v>1</v>
      </c>
      <c r="M48" s="9">
        <v>4</v>
      </c>
      <c r="N48" s="9">
        <v>58</v>
      </c>
      <c r="O48" s="9">
        <v>79</v>
      </c>
      <c r="P48" s="9">
        <f t="shared" si="1"/>
        <v>150</v>
      </c>
    </row>
    <row r="49" spans="1:16" x14ac:dyDescent="0.25">
      <c r="A49" s="8">
        <v>42</v>
      </c>
      <c r="B49" s="8">
        <v>27</v>
      </c>
      <c r="C49" s="8">
        <v>13173</v>
      </c>
      <c r="D49" s="8" t="s">
        <v>48</v>
      </c>
      <c r="E49" s="8" t="s">
        <v>9</v>
      </c>
      <c r="F49" s="8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32</v>
      </c>
      <c r="O49" s="9">
        <v>17</v>
      </c>
      <c r="P49" s="9">
        <f t="shared" si="1"/>
        <v>49</v>
      </c>
    </row>
    <row r="50" spans="1:16" x14ac:dyDescent="0.25">
      <c r="A50" s="8">
        <v>43</v>
      </c>
      <c r="B50" s="8">
        <v>27</v>
      </c>
      <c r="C50" s="8">
        <v>13927</v>
      </c>
      <c r="D50" s="8" t="s">
        <v>49</v>
      </c>
      <c r="E50" s="8" t="s">
        <v>8</v>
      </c>
      <c r="F50" s="8">
        <v>1</v>
      </c>
      <c r="G50" s="9">
        <v>17</v>
      </c>
      <c r="H50" s="9">
        <v>1</v>
      </c>
      <c r="I50" s="9">
        <v>1</v>
      </c>
      <c r="J50" s="9">
        <v>4</v>
      </c>
      <c r="K50" s="9">
        <v>2</v>
      </c>
      <c r="L50" s="9">
        <v>1</v>
      </c>
      <c r="M50" s="9">
        <v>4</v>
      </c>
      <c r="N50" s="9">
        <v>32</v>
      </c>
      <c r="O50" s="9">
        <v>5</v>
      </c>
      <c r="P50" s="9">
        <f t="shared" si="1"/>
        <v>50</v>
      </c>
    </row>
    <row r="51" spans="1:16" x14ac:dyDescent="0.25">
      <c r="A51" s="8">
        <v>44</v>
      </c>
      <c r="B51" s="8">
        <v>27</v>
      </c>
      <c r="C51" s="8">
        <v>571</v>
      </c>
      <c r="D51" s="8" t="s">
        <v>50</v>
      </c>
      <c r="E51" s="8" t="s">
        <v>8</v>
      </c>
      <c r="F51" s="8">
        <v>2</v>
      </c>
      <c r="G51" s="9">
        <f>19+8</f>
        <v>27</v>
      </c>
      <c r="H51" s="9">
        <v>2</v>
      </c>
      <c r="I51" s="9">
        <v>2</v>
      </c>
      <c r="J51" s="9">
        <v>8</v>
      </c>
      <c r="K51" s="9">
        <v>2</v>
      </c>
      <c r="L51" s="9">
        <v>1</v>
      </c>
      <c r="M51" s="9">
        <v>8</v>
      </c>
      <c r="N51" s="9">
        <v>45</v>
      </c>
      <c r="O51" s="9">
        <v>6</v>
      </c>
      <c r="P51" s="9">
        <f t="shared" si="1"/>
        <v>74</v>
      </c>
    </row>
    <row r="52" spans="1:16" x14ac:dyDescent="0.25">
      <c r="A52" s="8">
        <v>45</v>
      </c>
      <c r="B52" s="8">
        <v>27</v>
      </c>
      <c r="C52" s="8">
        <v>13121</v>
      </c>
      <c r="D52" s="8" t="s">
        <v>51</v>
      </c>
      <c r="E52" s="8" t="s">
        <v>8</v>
      </c>
      <c r="F52" s="8">
        <v>1</v>
      </c>
      <c r="G52" s="9">
        <v>21</v>
      </c>
      <c r="H52" s="9">
        <v>1</v>
      </c>
      <c r="I52" s="9">
        <v>1</v>
      </c>
      <c r="J52" s="9">
        <v>4</v>
      </c>
      <c r="K52" s="9">
        <v>2</v>
      </c>
      <c r="L52" s="9">
        <v>1</v>
      </c>
      <c r="M52" s="9">
        <v>4</v>
      </c>
      <c r="N52" s="9">
        <v>45</v>
      </c>
      <c r="O52" s="9">
        <v>10</v>
      </c>
      <c r="P52" s="9">
        <f t="shared" si="1"/>
        <v>68</v>
      </c>
    </row>
    <row r="53" spans="1:16" x14ac:dyDescent="0.25">
      <c r="A53" s="8">
        <v>46</v>
      </c>
      <c r="B53" s="8">
        <v>27</v>
      </c>
      <c r="C53" s="8">
        <v>13265</v>
      </c>
      <c r="D53" s="8" t="s">
        <v>52</v>
      </c>
      <c r="E53" s="8" t="s">
        <v>8</v>
      </c>
      <c r="F53" s="8">
        <v>1</v>
      </c>
      <c r="G53" s="9">
        <v>16</v>
      </c>
      <c r="H53" s="9">
        <v>1</v>
      </c>
      <c r="I53" s="9">
        <v>1</v>
      </c>
      <c r="J53" s="9">
        <v>4</v>
      </c>
      <c r="K53" s="9">
        <v>2</v>
      </c>
      <c r="L53" s="9">
        <v>1</v>
      </c>
      <c r="M53" s="9">
        <v>4</v>
      </c>
      <c r="N53" s="9">
        <v>35</v>
      </c>
      <c r="O53" s="9">
        <v>16</v>
      </c>
      <c r="P53" s="9">
        <f t="shared" si="1"/>
        <v>64</v>
      </c>
    </row>
    <row r="54" spans="1:16" x14ac:dyDescent="0.25">
      <c r="A54" s="8">
        <v>47</v>
      </c>
      <c r="B54" s="8">
        <v>27</v>
      </c>
      <c r="C54" s="8">
        <v>13803</v>
      </c>
      <c r="D54" s="8" t="s">
        <v>53</v>
      </c>
      <c r="E54" s="8" t="s">
        <v>8</v>
      </c>
      <c r="F54" s="8">
        <v>1</v>
      </c>
      <c r="G54" s="9">
        <v>19</v>
      </c>
      <c r="H54" s="9">
        <v>1</v>
      </c>
      <c r="I54" s="9">
        <v>1</v>
      </c>
      <c r="J54" s="9">
        <v>4</v>
      </c>
      <c r="K54" s="9">
        <v>2</v>
      </c>
      <c r="L54" s="9">
        <v>1</v>
      </c>
      <c r="M54" s="9">
        <v>4</v>
      </c>
      <c r="N54" s="9">
        <v>41</v>
      </c>
      <c r="O54" s="9">
        <v>34</v>
      </c>
      <c r="P54" s="9">
        <f t="shared" si="1"/>
        <v>88</v>
      </c>
    </row>
    <row r="55" spans="1:16" x14ac:dyDescent="0.25">
      <c r="A55" s="8">
        <v>48</v>
      </c>
      <c r="B55" s="8">
        <v>28</v>
      </c>
      <c r="C55" s="8">
        <v>13883</v>
      </c>
      <c r="D55" s="8" t="s">
        <v>54</v>
      </c>
      <c r="E55" s="8" t="s">
        <v>8</v>
      </c>
      <c r="F55" s="8">
        <v>2</v>
      </c>
      <c r="G55" s="9">
        <v>34</v>
      </c>
      <c r="H55" s="9">
        <v>2</v>
      </c>
      <c r="I55" s="9">
        <v>2</v>
      </c>
      <c r="J55" s="9">
        <v>8</v>
      </c>
      <c r="K55" s="9">
        <v>4</v>
      </c>
      <c r="L55" s="9">
        <v>2</v>
      </c>
      <c r="M55" s="9">
        <v>8</v>
      </c>
      <c r="N55" s="9">
        <v>74</v>
      </c>
      <c r="O55" s="9">
        <v>39</v>
      </c>
      <c r="P55" s="9">
        <f t="shared" si="1"/>
        <v>139</v>
      </c>
    </row>
    <row r="56" spans="1:16" x14ac:dyDescent="0.25">
      <c r="A56" s="8">
        <v>49</v>
      </c>
      <c r="B56" s="8">
        <v>28</v>
      </c>
      <c r="C56" s="8">
        <v>13663</v>
      </c>
      <c r="D56" s="8" t="s">
        <v>55</v>
      </c>
      <c r="E56" s="8" t="s">
        <v>8</v>
      </c>
      <c r="F56" s="8">
        <v>1</v>
      </c>
      <c r="G56" s="9">
        <v>17</v>
      </c>
      <c r="H56" s="9">
        <v>1</v>
      </c>
      <c r="I56" s="9">
        <v>1</v>
      </c>
      <c r="J56" s="9">
        <v>4</v>
      </c>
      <c r="K56" s="9">
        <v>2</v>
      </c>
      <c r="L56" s="9">
        <v>1</v>
      </c>
      <c r="M56" s="9">
        <v>4</v>
      </c>
      <c r="N56" s="9">
        <v>37</v>
      </c>
      <c r="O56" s="9">
        <v>27</v>
      </c>
      <c r="P56" s="9">
        <f t="shared" si="1"/>
        <v>77</v>
      </c>
    </row>
    <row r="57" spans="1:16" x14ac:dyDescent="0.25">
      <c r="A57" s="8">
        <v>50</v>
      </c>
      <c r="B57" s="8">
        <v>29</v>
      </c>
      <c r="C57" s="8">
        <v>13574</v>
      </c>
      <c r="D57" s="8" t="s">
        <v>56</v>
      </c>
      <c r="E57" s="8" t="s">
        <v>9</v>
      </c>
      <c r="F57" s="8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21</v>
      </c>
      <c r="O57" s="9">
        <v>17</v>
      </c>
      <c r="P57" s="9">
        <f t="shared" si="1"/>
        <v>38</v>
      </c>
    </row>
    <row r="58" spans="1:16" x14ac:dyDescent="0.25">
      <c r="A58" s="8">
        <v>51</v>
      </c>
      <c r="B58" s="8">
        <v>29</v>
      </c>
      <c r="C58" s="8">
        <v>13724</v>
      </c>
      <c r="D58" s="8" t="s">
        <v>63</v>
      </c>
      <c r="E58" s="8" t="s">
        <v>8</v>
      </c>
      <c r="F58" s="8">
        <v>1</v>
      </c>
      <c r="G58" s="9">
        <v>17</v>
      </c>
      <c r="H58" s="9">
        <v>1</v>
      </c>
      <c r="I58" s="9">
        <v>1</v>
      </c>
      <c r="J58" s="9">
        <v>4</v>
      </c>
      <c r="K58" s="9">
        <v>2</v>
      </c>
      <c r="L58" s="9">
        <v>1</v>
      </c>
      <c r="M58" s="9">
        <v>4</v>
      </c>
      <c r="N58" s="9">
        <v>37</v>
      </c>
      <c r="O58" s="9">
        <v>17</v>
      </c>
      <c r="P58" s="9">
        <f t="shared" si="1"/>
        <v>67</v>
      </c>
    </row>
    <row r="59" spans="1:16" x14ac:dyDescent="0.25">
      <c r="A59" s="8">
        <v>52</v>
      </c>
      <c r="B59" s="8">
        <v>29</v>
      </c>
      <c r="C59" s="8">
        <v>13634</v>
      </c>
      <c r="D59" s="8" t="s">
        <v>57</v>
      </c>
      <c r="E59" s="8" t="s">
        <v>9</v>
      </c>
      <c r="F59" s="8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21</v>
      </c>
      <c r="O59" s="9">
        <v>16</v>
      </c>
      <c r="P59" s="9">
        <f t="shared" si="1"/>
        <v>37</v>
      </c>
    </row>
    <row r="60" spans="1:16" x14ac:dyDescent="0.25">
      <c r="A60" s="8">
        <v>53</v>
      </c>
      <c r="B60" s="8">
        <v>29</v>
      </c>
      <c r="C60" s="8">
        <v>14044</v>
      </c>
      <c r="D60" s="8" t="s">
        <v>58</v>
      </c>
      <c r="E60" s="8" t="s">
        <v>8</v>
      </c>
      <c r="F60" s="8">
        <v>2</v>
      </c>
      <c r="G60" s="9">
        <f>17+19</f>
        <v>36</v>
      </c>
      <c r="H60" s="9">
        <v>2</v>
      </c>
      <c r="I60" s="9">
        <v>2</v>
      </c>
      <c r="J60" s="9">
        <v>8</v>
      </c>
      <c r="K60" s="9">
        <v>4</v>
      </c>
      <c r="L60" s="9">
        <v>2</v>
      </c>
      <c r="M60" s="9">
        <v>8</v>
      </c>
      <c r="N60" s="9">
        <v>79</v>
      </c>
      <c r="O60" s="9">
        <v>36</v>
      </c>
      <c r="P60" s="9">
        <f t="shared" si="1"/>
        <v>141</v>
      </c>
    </row>
    <row r="61" spans="1:16" x14ac:dyDescent="0.25">
      <c r="A61" s="8">
        <v>54</v>
      </c>
      <c r="B61" s="8">
        <v>29</v>
      </c>
      <c r="C61" s="8">
        <v>12216</v>
      </c>
      <c r="D61" s="8" t="s">
        <v>59</v>
      </c>
      <c r="E61" s="8" t="s">
        <v>8</v>
      </c>
      <c r="F61" s="8">
        <v>1</v>
      </c>
      <c r="G61" s="9">
        <v>17</v>
      </c>
      <c r="H61" s="9">
        <v>1</v>
      </c>
      <c r="I61" s="9">
        <v>1</v>
      </c>
      <c r="J61" s="9">
        <v>4</v>
      </c>
      <c r="K61" s="9">
        <v>2</v>
      </c>
      <c r="L61" s="9">
        <v>1</v>
      </c>
      <c r="M61" s="9">
        <v>4</v>
      </c>
      <c r="N61" s="9">
        <v>37</v>
      </c>
      <c r="O61" s="9">
        <v>17</v>
      </c>
      <c r="P61" s="9">
        <f t="shared" si="1"/>
        <v>67</v>
      </c>
    </row>
    <row r="62" spans="1:16" x14ac:dyDescent="0.25">
      <c r="A62" s="8">
        <v>55</v>
      </c>
      <c r="B62" s="8">
        <v>29</v>
      </c>
      <c r="C62" s="8">
        <v>7764</v>
      </c>
      <c r="D62" s="8" t="s">
        <v>60</v>
      </c>
      <c r="E62" s="8" t="s">
        <v>9</v>
      </c>
      <c r="F62" s="8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f t="shared" si="1"/>
        <v>0</v>
      </c>
    </row>
    <row r="64" spans="1:16" ht="18.75" x14ac:dyDescent="0.25">
      <c r="D64" s="4"/>
      <c r="E64" s="5"/>
    </row>
    <row r="65" spans="4:5" x14ac:dyDescent="0.25">
      <c r="D65" s="6"/>
      <c r="E65" s="4"/>
    </row>
    <row r="66" spans="4:5" x14ac:dyDescent="0.25">
      <c r="D66" s="6"/>
      <c r="E66" s="4"/>
    </row>
    <row r="67" spans="4:5" x14ac:dyDescent="0.25">
      <c r="D67" s="6"/>
      <c r="E67" s="4"/>
    </row>
    <row r="68" spans="4:5" x14ac:dyDescent="0.25">
      <c r="D68" s="6"/>
      <c r="E68" s="4"/>
    </row>
    <row r="69" spans="4:5" x14ac:dyDescent="0.25">
      <c r="D69" s="6"/>
      <c r="E69" s="4"/>
    </row>
    <row r="70" spans="4:5" x14ac:dyDescent="0.25">
      <c r="D70" s="6"/>
      <c r="E70" s="4"/>
    </row>
    <row r="71" spans="4:5" x14ac:dyDescent="0.25">
      <c r="D71" s="6"/>
      <c r="E71" s="4"/>
    </row>
    <row r="72" spans="4:5" x14ac:dyDescent="0.25">
      <c r="D72" s="6"/>
      <c r="E72" s="4"/>
    </row>
    <row r="73" spans="4:5" x14ac:dyDescent="0.25">
      <c r="D73" s="6"/>
      <c r="E73" s="7"/>
    </row>
    <row r="74" spans="4:5" x14ac:dyDescent="0.25">
      <c r="D74" s="6"/>
      <c r="E74" s="4"/>
    </row>
    <row r="75" spans="4:5" x14ac:dyDescent="0.25">
      <c r="D75" s="6"/>
      <c r="E75" s="4"/>
    </row>
    <row r="76" spans="4:5" x14ac:dyDescent="0.25">
      <c r="D76" s="6"/>
      <c r="E76" s="4"/>
    </row>
    <row r="77" spans="4:5" x14ac:dyDescent="0.25">
      <c r="D77" s="6"/>
      <c r="E77" s="4"/>
    </row>
    <row r="78" spans="4:5" x14ac:dyDescent="0.25">
      <c r="D78" s="6"/>
      <c r="E78" s="4"/>
    </row>
  </sheetData>
  <autoFilter ref="A7:P62"/>
  <mergeCells count="15">
    <mergeCell ref="A1:P1"/>
    <mergeCell ref="G2:P4"/>
    <mergeCell ref="A2:D6"/>
    <mergeCell ref="E2:E6"/>
    <mergeCell ref="F2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conditionalFormatting sqref="C63:C1048576">
    <cfRule type="duplicateValues" dxfId="0" priority="2"/>
  </conditionalFormatting>
  <pageMargins left="0.70866141732283472" right="0" top="0.74803149606299213" bottom="0.74803149606299213" header="0.31496062992125984" footer="0.31496062992125984"/>
  <pageSetup paperSize="8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ЗАО</vt:lpstr>
      <vt:lpstr>ЗАО!Заголовки_для_печати</vt:lpstr>
      <vt:lpstr>ЗАО!Область_печати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2025-10-01T10:31:39Z</cp:lastPrinted>
  <dcterms:created xsi:type="dcterms:W3CDTF">2023-09-01T07:45:15Z</dcterms:created>
  <dcterms:modified xsi:type="dcterms:W3CDTF">2025-11-26T11:16:38Z</dcterms:modified>
</cp:coreProperties>
</file>