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ресурсы для согласования с АВ\Правки\"/>
    </mc:Choice>
  </mc:AlternateContent>
  <bookViews>
    <workbookView showSheetTabs="0" xWindow="0" yWindow="0" windowWidth="28800" windowHeight="12330"/>
  </bookViews>
  <sheets>
    <sheet name="ВАО" sheetId="4" r:id="rId1"/>
  </sheets>
  <definedNames>
    <definedName name="_xlnm._FilterDatabase" localSheetId="0" hidden="1">ВАО!$A$8:$AG$69</definedName>
  </definedNames>
  <calcPr calcId="162913"/>
</workbook>
</file>

<file path=xl/calcChain.xml><?xml version="1.0" encoding="utf-8"?>
<calcChain xmlns="http://schemas.openxmlformats.org/spreadsheetml/2006/main">
  <c r="H8" i="4" l="1"/>
  <c r="O8" i="4"/>
  <c r="P8" i="4"/>
  <c r="Q8" i="4"/>
  <c r="R8" i="4"/>
  <c r="U8" i="4"/>
  <c r="V8" i="4"/>
  <c r="W8" i="4"/>
  <c r="X8" i="4"/>
  <c r="AF69" i="4"/>
  <c r="AE69" i="4"/>
  <c r="AD69" i="4"/>
  <c r="AC69" i="4"/>
  <c r="AB69" i="4"/>
  <c r="AA69" i="4"/>
  <c r="Z69" i="4"/>
  <c r="Y69" i="4"/>
  <c r="T69" i="4"/>
  <c r="S69" i="4"/>
  <c r="N69" i="4"/>
  <c r="K69" i="4"/>
  <c r="I69" i="4"/>
  <c r="J69" i="4" s="1"/>
  <c r="M69" i="4" s="1"/>
  <c r="N20" i="4"/>
  <c r="N50" i="4"/>
  <c r="N54" i="4"/>
  <c r="N64" i="4"/>
  <c r="N37" i="4"/>
  <c r="N45" i="4"/>
  <c r="N15" i="4"/>
  <c r="N41" i="4"/>
  <c r="N23" i="4"/>
  <c r="N36" i="4"/>
  <c r="N28" i="4"/>
  <c r="N10" i="4"/>
  <c r="N12" i="4"/>
  <c r="N11" i="4"/>
  <c r="N33" i="4"/>
  <c r="N39" i="4"/>
  <c r="N55" i="4"/>
  <c r="N34" i="4"/>
  <c r="N25" i="4"/>
  <c r="N61" i="4"/>
  <c r="N46" i="4"/>
  <c r="N68" i="4"/>
  <c r="N14" i="4"/>
  <c r="N43" i="4"/>
  <c r="N18" i="4"/>
  <c r="N58" i="4"/>
  <c r="N67" i="4"/>
  <c r="N47" i="4"/>
  <c r="N29" i="4"/>
  <c r="N22" i="4"/>
  <c r="N31" i="4"/>
  <c r="N66" i="4"/>
  <c r="N60" i="4"/>
  <c r="N38" i="4"/>
  <c r="N21" i="4"/>
  <c r="N51" i="4"/>
  <c r="N63" i="4"/>
  <c r="N26" i="4"/>
  <c r="N24" i="4"/>
  <c r="N27" i="4"/>
  <c r="N16" i="4"/>
  <c r="N44" i="4"/>
  <c r="N65" i="4"/>
  <c r="N56" i="4"/>
  <c r="N17" i="4"/>
  <c r="N40" i="4"/>
  <c r="N9" i="4"/>
  <c r="N19" i="4"/>
  <c r="N13" i="4"/>
  <c r="N59" i="4"/>
  <c r="N35" i="4"/>
  <c r="N57" i="4"/>
  <c r="N42" i="4"/>
  <c r="N62" i="4"/>
  <c r="N53" i="4"/>
  <c r="N30" i="4"/>
  <c r="N49" i="4"/>
  <c r="N48" i="4"/>
  <c r="N32" i="4"/>
  <c r="K48" i="4"/>
  <c r="Y20" i="4"/>
  <c r="Z20" i="4"/>
  <c r="AA20" i="4"/>
  <c r="AB20" i="4"/>
  <c r="AC20" i="4"/>
  <c r="AD20" i="4"/>
  <c r="AE20" i="4"/>
  <c r="AF20" i="4"/>
  <c r="Y50" i="4"/>
  <c r="Z50" i="4"/>
  <c r="AA50" i="4"/>
  <c r="AB50" i="4"/>
  <c r="AC50" i="4"/>
  <c r="AD50" i="4"/>
  <c r="AE50" i="4"/>
  <c r="AF50" i="4"/>
  <c r="Y54" i="4"/>
  <c r="Z54" i="4"/>
  <c r="AA54" i="4"/>
  <c r="AB54" i="4"/>
  <c r="AC54" i="4"/>
  <c r="AD54" i="4"/>
  <c r="AE54" i="4"/>
  <c r="AF54" i="4"/>
  <c r="Y64" i="4"/>
  <c r="Z64" i="4"/>
  <c r="AA64" i="4"/>
  <c r="AB64" i="4"/>
  <c r="AC64" i="4"/>
  <c r="AD64" i="4"/>
  <c r="AE64" i="4"/>
  <c r="AF64" i="4"/>
  <c r="Y37" i="4"/>
  <c r="Z37" i="4"/>
  <c r="AA37" i="4"/>
  <c r="AB37" i="4"/>
  <c r="AC37" i="4"/>
  <c r="AD37" i="4"/>
  <c r="AE37" i="4"/>
  <c r="AF37" i="4"/>
  <c r="Y45" i="4"/>
  <c r="Z45" i="4"/>
  <c r="AA45" i="4"/>
  <c r="AB45" i="4"/>
  <c r="AC45" i="4"/>
  <c r="AD45" i="4"/>
  <c r="AE45" i="4"/>
  <c r="AF45" i="4"/>
  <c r="Y15" i="4"/>
  <c r="Z15" i="4"/>
  <c r="AA15" i="4"/>
  <c r="AB15" i="4"/>
  <c r="AC15" i="4"/>
  <c r="AD15" i="4"/>
  <c r="AE15" i="4"/>
  <c r="AF15" i="4"/>
  <c r="Y41" i="4"/>
  <c r="Z41" i="4"/>
  <c r="AA41" i="4"/>
  <c r="AB41" i="4"/>
  <c r="AC41" i="4"/>
  <c r="AD41" i="4"/>
  <c r="AE41" i="4"/>
  <c r="AF41" i="4"/>
  <c r="Y23" i="4"/>
  <c r="Z23" i="4"/>
  <c r="AA23" i="4"/>
  <c r="AB23" i="4"/>
  <c r="AC23" i="4"/>
  <c r="AD23" i="4"/>
  <c r="AE23" i="4"/>
  <c r="AF23" i="4"/>
  <c r="Y36" i="4"/>
  <c r="Z36" i="4"/>
  <c r="AA36" i="4"/>
  <c r="AB36" i="4"/>
  <c r="AC36" i="4"/>
  <c r="AD36" i="4"/>
  <c r="AE36" i="4"/>
  <c r="AF36" i="4"/>
  <c r="Y28" i="4"/>
  <c r="Z28" i="4"/>
  <c r="AA28" i="4"/>
  <c r="AB28" i="4"/>
  <c r="AC28" i="4"/>
  <c r="AD28" i="4"/>
  <c r="AE28" i="4"/>
  <c r="AF28" i="4"/>
  <c r="Y10" i="4"/>
  <c r="Z10" i="4"/>
  <c r="AA10" i="4"/>
  <c r="AB10" i="4"/>
  <c r="AC10" i="4"/>
  <c r="AD10" i="4"/>
  <c r="AE10" i="4"/>
  <c r="AF10" i="4"/>
  <c r="Y12" i="4"/>
  <c r="Z12" i="4"/>
  <c r="AA12" i="4"/>
  <c r="AB12" i="4"/>
  <c r="AC12" i="4"/>
  <c r="AD12" i="4"/>
  <c r="AE12" i="4"/>
  <c r="AF12" i="4"/>
  <c r="Y11" i="4"/>
  <c r="Z11" i="4"/>
  <c r="AA11" i="4"/>
  <c r="AB11" i="4"/>
  <c r="AC11" i="4"/>
  <c r="AD11" i="4"/>
  <c r="AE11" i="4"/>
  <c r="AF11" i="4"/>
  <c r="Y33" i="4"/>
  <c r="Z33" i="4"/>
  <c r="AA33" i="4"/>
  <c r="AB33" i="4"/>
  <c r="AC33" i="4"/>
  <c r="AD33" i="4"/>
  <c r="AE33" i="4"/>
  <c r="AF33" i="4"/>
  <c r="Y39" i="4"/>
  <c r="Z39" i="4"/>
  <c r="AA39" i="4"/>
  <c r="AB39" i="4"/>
  <c r="AC39" i="4"/>
  <c r="AD39" i="4"/>
  <c r="AE39" i="4"/>
  <c r="AF39" i="4"/>
  <c r="Y55" i="4"/>
  <c r="Z55" i="4"/>
  <c r="AA55" i="4"/>
  <c r="AB55" i="4"/>
  <c r="AC55" i="4"/>
  <c r="AD55" i="4"/>
  <c r="AE55" i="4"/>
  <c r="AF55" i="4"/>
  <c r="Y34" i="4"/>
  <c r="Z34" i="4"/>
  <c r="AA34" i="4"/>
  <c r="AB34" i="4"/>
  <c r="AC34" i="4"/>
  <c r="AD34" i="4"/>
  <c r="AE34" i="4"/>
  <c r="AF34" i="4"/>
  <c r="Y25" i="4"/>
  <c r="Z25" i="4"/>
  <c r="AA25" i="4"/>
  <c r="AB25" i="4"/>
  <c r="AC25" i="4"/>
  <c r="AD25" i="4"/>
  <c r="AE25" i="4"/>
  <c r="AF25" i="4"/>
  <c r="Y61" i="4"/>
  <c r="Z61" i="4"/>
  <c r="AA61" i="4"/>
  <c r="AB61" i="4"/>
  <c r="AC61" i="4"/>
  <c r="AD61" i="4"/>
  <c r="AE61" i="4"/>
  <c r="AF61" i="4"/>
  <c r="Y46" i="4"/>
  <c r="Z46" i="4"/>
  <c r="AA46" i="4"/>
  <c r="AB46" i="4"/>
  <c r="AC46" i="4"/>
  <c r="AD46" i="4"/>
  <c r="AE46" i="4"/>
  <c r="AF46" i="4"/>
  <c r="Y68" i="4"/>
  <c r="Z68" i="4"/>
  <c r="AA68" i="4"/>
  <c r="AB68" i="4"/>
  <c r="AC68" i="4"/>
  <c r="AD68" i="4"/>
  <c r="AE68" i="4"/>
  <c r="AF68" i="4"/>
  <c r="Y14" i="4"/>
  <c r="Z14" i="4"/>
  <c r="AA14" i="4"/>
  <c r="AB14" i="4"/>
  <c r="AC14" i="4"/>
  <c r="AD14" i="4"/>
  <c r="AE14" i="4"/>
  <c r="AF14" i="4"/>
  <c r="Y43" i="4"/>
  <c r="Z43" i="4"/>
  <c r="AA43" i="4"/>
  <c r="AB43" i="4"/>
  <c r="AC43" i="4"/>
  <c r="AD43" i="4"/>
  <c r="AE43" i="4"/>
  <c r="AF43" i="4"/>
  <c r="Y18" i="4"/>
  <c r="Z18" i="4"/>
  <c r="AA18" i="4"/>
  <c r="AB18" i="4"/>
  <c r="AC18" i="4"/>
  <c r="AD18" i="4"/>
  <c r="AE18" i="4"/>
  <c r="AF18" i="4"/>
  <c r="Y58" i="4"/>
  <c r="Z58" i="4"/>
  <c r="AA58" i="4"/>
  <c r="AB58" i="4"/>
  <c r="AC58" i="4"/>
  <c r="AD58" i="4"/>
  <c r="AE58" i="4"/>
  <c r="AF58" i="4"/>
  <c r="Y67" i="4"/>
  <c r="Z67" i="4"/>
  <c r="AA67" i="4"/>
  <c r="AB67" i="4"/>
  <c r="AC67" i="4"/>
  <c r="AD67" i="4"/>
  <c r="AE67" i="4"/>
  <c r="AF67" i="4"/>
  <c r="Y47" i="4"/>
  <c r="Z47" i="4"/>
  <c r="AA47" i="4"/>
  <c r="AB47" i="4"/>
  <c r="AC47" i="4"/>
  <c r="AD47" i="4"/>
  <c r="AE47" i="4"/>
  <c r="AF47" i="4"/>
  <c r="Y29" i="4"/>
  <c r="Z29" i="4"/>
  <c r="AA29" i="4"/>
  <c r="AB29" i="4"/>
  <c r="AC29" i="4"/>
  <c r="AD29" i="4"/>
  <c r="AE29" i="4"/>
  <c r="AF29" i="4"/>
  <c r="Y22" i="4"/>
  <c r="Z22" i="4"/>
  <c r="AA22" i="4"/>
  <c r="AB22" i="4"/>
  <c r="AC22" i="4"/>
  <c r="AD22" i="4"/>
  <c r="AE22" i="4"/>
  <c r="AF22" i="4"/>
  <c r="Y31" i="4"/>
  <c r="Z31" i="4"/>
  <c r="AA31" i="4"/>
  <c r="AB31" i="4"/>
  <c r="AC31" i="4"/>
  <c r="AD31" i="4"/>
  <c r="AE31" i="4"/>
  <c r="AF31" i="4"/>
  <c r="Y66" i="4"/>
  <c r="Z66" i="4"/>
  <c r="AA66" i="4"/>
  <c r="AB66" i="4"/>
  <c r="AC66" i="4"/>
  <c r="AD66" i="4"/>
  <c r="AE66" i="4"/>
  <c r="AF66" i="4"/>
  <c r="Y60" i="4"/>
  <c r="Z60" i="4"/>
  <c r="AA60" i="4"/>
  <c r="AB60" i="4"/>
  <c r="AC60" i="4"/>
  <c r="AD60" i="4"/>
  <c r="AE60" i="4"/>
  <c r="AF60" i="4"/>
  <c r="Y38" i="4"/>
  <c r="Z38" i="4"/>
  <c r="AA38" i="4"/>
  <c r="AB38" i="4"/>
  <c r="AC38" i="4"/>
  <c r="AD38" i="4"/>
  <c r="AE38" i="4"/>
  <c r="AF38" i="4"/>
  <c r="Y21" i="4"/>
  <c r="Z21" i="4"/>
  <c r="AA21" i="4"/>
  <c r="AB21" i="4"/>
  <c r="AC21" i="4"/>
  <c r="AD21" i="4"/>
  <c r="AE21" i="4"/>
  <c r="AF21" i="4"/>
  <c r="Y51" i="4"/>
  <c r="Z51" i="4"/>
  <c r="AA51" i="4"/>
  <c r="AB51" i="4"/>
  <c r="AC51" i="4"/>
  <c r="AD51" i="4"/>
  <c r="AE51" i="4"/>
  <c r="AF51" i="4"/>
  <c r="Y63" i="4"/>
  <c r="Z63" i="4"/>
  <c r="AA63" i="4"/>
  <c r="AB63" i="4"/>
  <c r="AC63" i="4"/>
  <c r="AD63" i="4"/>
  <c r="AE63" i="4"/>
  <c r="AF63" i="4"/>
  <c r="Y26" i="4"/>
  <c r="Z26" i="4"/>
  <c r="AA26" i="4"/>
  <c r="AB26" i="4"/>
  <c r="AC26" i="4"/>
  <c r="AD26" i="4"/>
  <c r="AE26" i="4"/>
  <c r="AF26" i="4"/>
  <c r="Y24" i="4"/>
  <c r="Z24" i="4"/>
  <c r="AA24" i="4"/>
  <c r="AB24" i="4"/>
  <c r="AC24" i="4"/>
  <c r="AD24" i="4"/>
  <c r="AE24" i="4"/>
  <c r="AF24" i="4"/>
  <c r="Y27" i="4"/>
  <c r="Z27" i="4"/>
  <c r="AA27" i="4"/>
  <c r="AB27" i="4"/>
  <c r="AC27" i="4"/>
  <c r="AD27" i="4"/>
  <c r="AE27" i="4"/>
  <c r="AF27" i="4"/>
  <c r="Y16" i="4"/>
  <c r="Z16" i="4"/>
  <c r="AA16" i="4"/>
  <c r="AB16" i="4"/>
  <c r="AC16" i="4"/>
  <c r="AD16" i="4"/>
  <c r="AE16" i="4"/>
  <c r="AF16" i="4"/>
  <c r="Y44" i="4"/>
  <c r="Z44" i="4"/>
  <c r="AA44" i="4"/>
  <c r="AB44" i="4"/>
  <c r="AC44" i="4"/>
  <c r="AD44" i="4"/>
  <c r="AE44" i="4"/>
  <c r="AF44" i="4"/>
  <c r="Y65" i="4"/>
  <c r="Z65" i="4"/>
  <c r="AA65" i="4"/>
  <c r="AB65" i="4"/>
  <c r="AC65" i="4"/>
  <c r="AD65" i="4"/>
  <c r="AE65" i="4"/>
  <c r="AF65" i="4"/>
  <c r="Y56" i="4"/>
  <c r="Z56" i="4"/>
  <c r="AA56" i="4"/>
  <c r="AB56" i="4"/>
  <c r="AC56" i="4"/>
  <c r="AD56" i="4"/>
  <c r="AE56" i="4"/>
  <c r="AF56" i="4"/>
  <c r="Y17" i="4"/>
  <c r="Z17" i="4"/>
  <c r="AA17" i="4"/>
  <c r="AB17" i="4"/>
  <c r="AC17" i="4"/>
  <c r="AD17" i="4"/>
  <c r="AE17" i="4"/>
  <c r="AF17" i="4"/>
  <c r="Y40" i="4"/>
  <c r="Z40" i="4"/>
  <c r="AA40" i="4"/>
  <c r="AB40" i="4"/>
  <c r="AC40" i="4"/>
  <c r="AD40" i="4"/>
  <c r="AE40" i="4"/>
  <c r="AF40" i="4"/>
  <c r="Y9" i="4"/>
  <c r="Z9" i="4"/>
  <c r="AA9" i="4"/>
  <c r="AB9" i="4"/>
  <c r="AC9" i="4"/>
  <c r="AD9" i="4"/>
  <c r="AE9" i="4"/>
  <c r="AF9" i="4"/>
  <c r="Y19" i="4"/>
  <c r="Z19" i="4"/>
  <c r="AA19" i="4"/>
  <c r="AB19" i="4"/>
  <c r="AC19" i="4"/>
  <c r="AD19" i="4"/>
  <c r="AE19" i="4"/>
  <c r="AF19" i="4"/>
  <c r="Y13" i="4"/>
  <c r="Z13" i="4"/>
  <c r="AA13" i="4"/>
  <c r="AB13" i="4"/>
  <c r="AC13" i="4"/>
  <c r="AD13" i="4"/>
  <c r="AE13" i="4"/>
  <c r="AF13" i="4"/>
  <c r="Y59" i="4"/>
  <c r="Z59" i="4"/>
  <c r="AA59" i="4"/>
  <c r="AB59" i="4"/>
  <c r="AC59" i="4"/>
  <c r="AD59" i="4"/>
  <c r="AE59" i="4"/>
  <c r="AF59" i="4"/>
  <c r="Y35" i="4"/>
  <c r="Z35" i="4"/>
  <c r="AA35" i="4"/>
  <c r="AB35" i="4"/>
  <c r="AC35" i="4"/>
  <c r="AD35" i="4"/>
  <c r="AE35" i="4"/>
  <c r="AF35" i="4"/>
  <c r="Y57" i="4"/>
  <c r="Z57" i="4"/>
  <c r="AA57" i="4"/>
  <c r="AB57" i="4"/>
  <c r="AC57" i="4"/>
  <c r="AD57" i="4"/>
  <c r="AE57" i="4"/>
  <c r="AF57" i="4"/>
  <c r="Y42" i="4"/>
  <c r="Z42" i="4"/>
  <c r="AA42" i="4"/>
  <c r="AB42" i="4"/>
  <c r="AC42" i="4"/>
  <c r="AD42" i="4"/>
  <c r="AE42" i="4"/>
  <c r="AF42" i="4"/>
  <c r="Y62" i="4"/>
  <c r="Z62" i="4"/>
  <c r="AA62" i="4"/>
  <c r="AB62" i="4"/>
  <c r="AC62" i="4"/>
  <c r="AD62" i="4"/>
  <c r="AE62" i="4"/>
  <c r="AF62" i="4"/>
  <c r="Y53" i="4"/>
  <c r="Z53" i="4"/>
  <c r="AA53" i="4"/>
  <c r="AB53" i="4"/>
  <c r="AC53" i="4"/>
  <c r="AD53" i="4"/>
  <c r="AE53" i="4"/>
  <c r="AF53" i="4"/>
  <c r="Y52" i="4"/>
  <c r="Z52" i="4"/>
  <c r="AB52" i="4"/>
  <c r="AC52" i="4"/>
  <c r="AD52" i="4"/>
  <c r="AE52" i="4"/>
  <c r="AF52" i="4"/>
  <c r="Y30" i="4"/>
  <c r="Z30" i="4"/>
  <c r="AA30" i="4"/>
  <c r="AD30" i="4"/>
  <c r="AE30" i="4"/>
  <c r="AF30" i="4"/>
  <c r="Y49" i="4"/>
  <c r="Z49" i="4"/>
  <c r="AA49" i="4"/>
  <c r="AB49" i="4"/>
  <c r="AC49" i="4"/>
  <c r="AD49" i="4"/>
  <c r="AE49" i="4"/>
  <c r="AF49" i="4"/>
  <c r="Y48" i="4"/>
  <c r="Z48" i="4"/>
  <c r="AA48" i="4"/>
  <c r="AB48" i="4"/>
  <c r="AC48" i="4"/>
  <c r="AD48" i="4"/>
  <c r="AE48" i="4"/>
  <c r="AF48" i="4"/>
  <c r="AD32" i="4"/>
  <c r="AB32" i="4"/>
  <c r="AA32" i="4"/>
  <c r="Z32" i="4"/>
  <c r="AC32" i="4"/>
  <c r="Y32" i="4"/>
  <c r="AF32" i="4"/>
  <c r="AE32" i="4"/>
  <c r="T59" i="4"/>
  <c r="S59" i="4"/>
  <c r="K59" i="4"/>
  <c r="I59" i="4"/>
  <c r="L59" i="4" s="1"/>
  <c r="T34" i="4"/>
  <c r="S34" i="4"/>
  <c r="K34" i="4"/>
  <c r="I34" i="4"/>
  <c r="L34" i="4" s="1"/>
  <c r="T23" i="4"/>
  <c r="S23" i="4"/>
  <c r="K23" i="4"/>
  <c r="I23" i="4"/>
  <c r="J23" i="4" s="1"/>
  <c r="M23" i="4" s="1"/>
  <c r="T62" i="4"/>
  <c r="S62" i="4"/>
  <c r="K62" i="4"/>
  <c r="I62" i="4"/>
  <c r="J62" i="4" s="1"/>
  <c r="M62" i="4" s="1"/>
  <c r="T53" i="4"/>
  <c r="S53" i="4"/>
  <c r="K53" i="4"/>
  <c r="I53" i="4"/>
  <c r="L53" i="4" s="1"/>
  <c r="J48" i="4"/>
  <c r="M48" i="4" s="1"/>
  <c r="K49" i="4"/>
  <c r="J49" i="4"/>
  <c r="L49" i="4" s="1"/>
  <c r="J30" i="4"/>
  <c r="M30" i="4" s="1"/>
  <c r="T52" i="4"/>
  <c r="S52" i="4"/>
  <c r="K52" i="4"/>
  <c r="I52" i="4"/>
  <c r="L52" i="4" s="1"/>
  <c r="T42" i="4"/>
  <c r="S42" i="4"/>
  <c r="K42" i="4"/>
  <c r="I42" i="4"/>
  <c r="L42" i="4" s="1"/>
  <c r="T57" i="4"/>
  <c r="S57" i="4"/>
  <c r="K57" i="4"/>
  <c r="I57" i="4"/>
  <c r="L57" i="4" s="1"/>
  <c r="T35" i="4"/>
  <c r="S35" i="4"/>
  <c r="K35" i="4"/>
  <c r="I35" i="4"/>
  <c r="L35" i="4" s="1"/>
  <c r="T13" i="4"/>
  <c r="S13" i="4"/>
  <c r="K13" i="4"/>
  <c r="I13" i="4"/>
  <c r="J13" i="4" s="1"/>
  <c r="M13" i="4" s="1"/>
  <c r="T19" i="4"/>
  <c r="S19" i="4"/>
  <c r="K19" i="4"/>
  <c r="I19" i="4"/>
  <c r="J19" i="4" s="1"/>
  <c r="M19" i="4" s="1"/>
  <c r="T9" i="4"/>
  <c r="S9" i="4"/>
  <c r="K9" i="4"/>
  <c r="I9" i="4"/>
  <c r="J9" i="4" s="1"/>
  <c r="M9" i="4" s="1"/>
  <c r="T40" i="4"/>
  <c r="S40" i="4"/>
  <c r="K40" i="4"/>
  <c r="I40" i="4"/>
  <c r="J40" i="4" s="1"/>
  <c r="M40" i="4" s="1"/>
  <c r="T17" i="4"/>
  <c r="S17" i="4"/>
  <c r="K17" i="4"/>
  <c r="I17" i="4"/>
  <c r="J17" i="4" s="1"/>
  <c r="M17" i="4" s="1"/>
  <c r="T56" i="4"/>
  <c r="S56" i="4"/>
  <c r="K56" i="4"/>
  <c r="I56" i="4"/>
  <c r="J56" i="4" s="1"/>
  <c r="M56" i="4" s="1"/>
  <c r="T65" i="4"/>
  <c r="S65" i="4"/>
  <c r="K65" i="4"/>
  <c r="I65" i="4"/>
  <c r="J65" i="4" s="1"/>
  <c r="M65" i="4" s="1"/>
  <c r="T44" i="4"/>
  <c r="S44" i="4"/>
  <c r="K44" i="4"/>
  <c r="I44" i="4"/>
  <c r="L44" i="4" s="1"/>
  <c r="T16" i="4"/>
  <c r="S16" i="4"/>
  <c r="K16" i="4"/>
  <c r="I16" i="4"/>
  <c r="L16" i="4" s="1"/>
  <c r="T27" i="4"/>
  <c r="S27" i="4"/>
  <c r="K27" i="4"/>
  <c r="I27" i="4"/>
  <c r="J27" i="4" s="1"/>
  <c r="M27" i="4" s="1"/>
  <c r="T24" i="4"/>
  <c r="S24" i="4"/>
  <c r="K24" i="4"/>
  <c r="I24" i="4"/>
  <c r="J24" i="4" s="1"/>
  <c r="M24" i="4" s="1"/>
  <c r="T26" i="4"/>
  <c r="S26" i="4"/>
  <c r="K26" i="4"/>
  <c r="I26" i="4"/>
  <c r="L26" i="4" s="1"/>
  <c r="T63" i="4"/>
  <c r="S63" i="4"/>
  <c r="K63" i="4"/>
  <c r="I63" i="4"/>
  <c r="J63" i="4" s="1"/>
  <c r="M63" i="4" s="1"/>
  <c r="T51" i="4"/>
  <c r="S51" i="4"/>
  <c r="K51" i="4"/>
  <c r="I51" i="4"/>
  <c r="L51" i="4" s="1"/>
  <c r="T21" i="4"/>
  <c r="S21" i="4"/>
  <c r="K21" i="4"/>
  <c r="I21" i="4"/>
  <c r="L21" i="4" s="1"/>
  <c r="T38" i="4"/>
  <c r="S38" i="4"/>
  <c r="K38" i="4"/>
  <c r="I38" i="4"/>
  <c r="L38" i="4" s="1"/>
  <c r="T60" i="4"/>
  <c r="S60" i="4"/>
  <c r="K60" i="4"/>
  <c r="I60" i="4"/>
  <c r="L60" i="4" s="1"/>
  <c r="T66" i="4"/>
  <c r="S66" i="4"/>
  <c r="K66" i="4"/>
  <c r="I66" i="4"/>
  <c r="J66" i="4" s="1"/>
  <c r="M66" i="4" s="1"/>
  <c r="T31" i="4"/>
  <c r="S31" i="4"/>
  <c r="K31" i="4"/>
  <c r="I31" i="4"/>
  <c r="J31" i="4" s="1"/>
  <c r="M31" i="4" s="1"/>
  <c r="T22" i="4"/>
  <c r="S22" i="4"/>
  <c r="K22" i="4"/>
  <c r="I22" i="4"/>
  <c r="L22" i="4" s="1"/>
  <c r="T29" i="4"/>
  <c r="S29" i="4"/>
  <c r="K29" i="4"/>
  <c r="I29" i="4"/>
  <c r="L29" i="4" s="1"/>
  <c r="T47" i="4"/>
  <c r="S47" i="4"/>
  <c r="K47" i="4"/>
  <c r="I47" i="4"/>
  <c r="J47" i="4" s="1"/>
  <c r="M47" i="4" s="1"/>
  <c r="T67" i="4"/>
  <c r="S67" i="4"/>
  <c r="K67" i="4"/>
  <c r="I67" i="4"/>
  <c r="J67" i="4" s="1"/>
  <c r="M67" i="4" s="1"/>
  <c r="T58" i="4"/>
  <c r="S58" i="4"/>
  <c r="K58" i="4"/>
  <c r="I58" i="4"/>
  <c r="J58" i="4" s="1"/>
  <c r="M58" i="4" s="1"/>
  <c r="T18" i="4"/>
  <c r="S18" i="4"/>
  <c r="K18" i="4"/>
  <c r="I18" i="4"/>
  <c r="L18" i="4" s="1"/>
  <c r="T43" i="4"/>
  <c r="S43" i="4"/>
  <c r="K43" i="4"/>
  <c r="I43" i="4"/>
  <c r="L43" i="4" s="1"/>
  <c r="T14" i="4"/>
  <c r="S14" i="4"/>
  <c r="K14" i="4"/>
  <c r="I14" i="4"/>
  <c r="L14" i="4" s="1"/>
  <c r="T68" i="4"/>
  <c r="S68" i="4"/>
  <c r="K68" i="4"/>
  <c r="I68" i="4"/>
  <c r="J68" i="4" s="1"/>
  <c r="M68" i="4" s="1"/>
  <c r="T46" i="4"/>
  <c r="S46" i="4"/>
  <c r="K46" i="4"/>
  <c r="I46" i="4"/>
  <c r="J46" i="4" s="1"/>
  <c r="M46" i="4" s="1"/>
  <c r="T61" i="4"/>
  <c r="S61" i="4"/>
  <c r="K61" i="4"/>
  <c r="I61" i="4"/>
  <c r="L61" i="4" s="1"/>
  <c r="T25" i="4"/>
  <c r="S25" i="4"/>
  <c r="K25" i="4"/>
  <c r="I25" i="4"/>
  <c r="L25" i="4" s="1"/>
  <c r="T55" i="4"/>
  <c r="S55" i="4"/>
  <c r="K55" i="4"/>
  <c r="I55" i="4"/>
  <c r="L55" i="4" s="1"/>
  <c r="T39" i="4"/>
  <c r="S39" i="4"/>
  <c r="K39" i="4"/>
  <c r="I39" i="4"/>
  <c r="L39" i="4" s="1"/>
  <c r="T33" i="4"/>
  <c r="S33" i="4"/>
  <c r="K33" i="4"/>
  <c r="I33" i="4"/>
  <c r="J33" i="4" s="1"/>
  <c r="M33" i="4" s="1"/>
  <c r="T11" i="4"/>
  <c r="S11" i="4"/>
  <c r="K11" i="4"/>
  <c r="I11" i="4"/>
  <c r="L11" i="4" s="1"/>
  <c r="T12" i="4"/>
  <c r="S12" i="4"/>
  <c r="K12" i="4"/>
  <c r="I12" i="4"/>
  <c r="L12" i="4" s="1"/>
  <c r="T10" i="4"/>
  <c r="S10" i="4"/>
  <c r="K10" i="4"/>
  <c r="I10" i="4"/>
  <c r="L10" i="4" s="1"/>
  <c r="T28" i="4"/>
  <c r="S28" i="4"/>
  <c r="K28" i="4"/>
  <c r="I28" i="4"/>
  <c r="L28" i="4" s="1"/>
  <c r="T36" i="4"/>
  <c r="S36" i="4"/>
  <c r="K36" i="4"/>
  <c r="I36" i="4"/>
  <c r="J36" i="4" s="1"/>
  <c r="M36" i="4" s="1"/>
  <c r="T41" i="4"/>
  <c r="S41" i="4"/>
  <c r="K41" i="4"/>
  <c r="I41" i="4"/>
  <c r="L41" i="4" s="1"/>
  <c r="T15" i="4"/>
  <c r="S15" i="4"/>
  <c r="K15" i="4"/>
  <c r="I15" i="4"/>
  <c r="J15" i="4" s="1"/>
  <c r="M15" i="4" s="1"/>
  <c r="T45" i="4"/>
  <c r="S45" i="4"/>
  <c r="K45" i="4"/>
  <c r="I45" i="4"/>
  <c r="L45" i="4" s="1"/>
  <c r="T37" i="4"/>
  <c r="S37" i="4"/>
  <c r="K37" i="4"/>
  <c r="I37" i="4"/>
  <c r="L37" i="4" s="1"/>
  <c r="T64" i="4"/>
  <c r="S64" i="4"/>
  <c r="K64" i="4"/>
  <c r="I64" i="4"/>
  <c r="L64" i="4" s="1"/>
  <c r="T54" i="4"/>
  <c r="S54" i="4"/>
  <c r="K54" i="4"/>
  <c r="I54" i="4"/>
  <c r="J54" i="4" s="1"/>
  <c r="M54" i="4" s="1"/>
  <c r="T50" i="4"/>
  <c r="S50" i="4"/>
  <c r="K50" i="4"/>
  <c r="I50" i="4"/>
  <c r="J50" i="4" s="1"/>
  <c r="M50" i="4" s="1"/>
  <c r="T20" i="4"/>
  <c r="S20" i="4"/>
  <c r="K20" i="4"/>
  <c r="I20" i="4"/>
  <c r="L20" i="4" s="1"/>
  <c r="T32" i="4"/>
  <c r="S32" i="4"/>
  <c r="K32" i="4"/>
  <c r="I32" i="4"/>
  <c r="J32" i="4" s="1"/>
  <c r="M32" i="4" s="1"/>
  <c r="L68" i="4" l="1"/>
  <c r="L17" i="4"/>
  <c r="J59" i="4"/>
  <c r="M59" i="4" s="1"/>
  <c r="J42" i="4"/>
  <c r="M42" i="4" s="1"/>
  <c r="J16" i="4"/>
  <c r="M16" i="4" s="1"/>
  <c r="L23" i="4"/>
  <c r="L46" i="4"/>
  <c r="J51" i="4"/>
  <c r="M51" i="4" s="1"/>
  <c r="L56" i="4"/>
  <c r="L33" i="4"/>
  <c r="AG40" i="4"/>
  <c r="J21" i="4"/>
  <c r="M21" i="4" s="1"/>
  <c r="L24" i="4"/>
  <c r="L66" i="4"/>
  <c r="J57" i="4"/>
  <c r="M57" i="4" s="1"/>
  <c r="L54" i="4"/>
  <c r="L67" i="4"/>
  <c r="J25" i="4"/>
  <c r="M25" i="4" s="1"/>
  <c r="J44" i="4"/>
  <c r="M44" i="4" s="1"/>
  <c r="Y8" i="4"/>
  <c r="J39" i="4"/>
  <c r="M39" i="4" s="1"/>
  <c r="L58" i="4"/>
  <c r="J34" i="4"/>
  <c r="M34" i="4" s="1"/>
  <c r="J28" i="4"/>
  <c r="M28" i="4" s="1"/>
  <c r="L40" i="4"/>
  <c r="AG29" i="4"/>
  <c r="L47" i="4"/>
  <c r="J37" i="4"/>
  <c r="M37" i="4" s="1"/>
  <c r="J26" i="4"/>
  <c r="M26" i="4" s="1"/>
  <c r="J53" i="4"/>
  <c r="M53" i="4" s="1"/>
  <c r="L13" i="4"/>
  <c r="L36" i="4"/>
  <c r="J61" i="4"/>
  <c r="M61" i="4" s="1"/>
  <c r="J45" i="4"/>
  <c r="M45" i="4" s="1"/>
  <c r="L63" i="4"/>
  <c r="L62" i="4"/>
  <c r="AG60" i="4"/>
  <c r="AG22" i="4"/>
  <c r="AG33" i="4"/>
  <c r="N8" i="4"/>
  <c r="AG69" i="4"/>
  <c r="Z8" i="4"/>
  <c r="AG66" i="4"/>
  <c r="AG10" i="4"/>
  <c r="AG41" i="4"/>
  <c r="J18" i="4"/>
  <c r="M18" i="4" s="1"/>
  <c r="M49" i="4"/>
  <c r="J64" i="4"/>
  <c r="M64" i="4" s="1"/>
  <c r="J29" i="4"/>
  <c r="M29" i="4" s="1"/>
  <c r="AF8" i="4"/>
  <c r="AG53" i="4"/>
  <c r="AG19" i="4"/>
  <c r="AG31" i="4"/>
  <c r="AG47" i="4"/>
  <c r="AG58" i="4"/>
  <c r="AG14" i="4"/>
  <c r="AG55" i="4"/>
  <c r="AA8" i="4"/>
  <c r="AG36" i="4"/>
  <c r="AD8" i="4"/>
  <c r="AG42" i="4"/>
  <c r="AG59" i="4"/>
  <c r="AG56" i="4"/>
  <c r="AG21" i="4"/>
  <c r="AG61" i="4"/>
  <c r="AG39" i="4"/>
  <c r="AG11" i="4"/>
  <c r="AG28" i="4"/>
  <c r="AG37" i="4"/>
  <c r="AG50" i="4"/>
  <c r="L48" i="4"/>
  <c r="J35" i="4"/>
  <c r="M35" i="4" s="1"/>
  <c r="T8" i="4"/>
  <c r="AG48" i="4"/>
  <c r="AE8" i="4"/>
  <c r="AG57" i="4"/>
  <c r="AG65" i="4"/>
  <c r="AG27" i="4"/>
  <c r="AG26" i="4"/>
  <c r="AG38" i="4"/>
  <c r="AG18" i="4"/>
  <c r="AG68" i="4"/>
  <c r="AG15" i="4"/>
  <c r="AG64" i="4"/>
  <c r="L65" i="4"/>
  <c r="L15" i="4"/>
  <c r="J41" i="4"/>
  <c r="M41" i="4" s="1"/>
  <c r="AG12" i="4"/>
  <c r="AC8" i="4"/>
  <c r="J55" i="4"/>
  <c r="M55" i="4" s="1"/>
  <c r="L31" i="4"/>
  <c r="L19" i="4"/>
  <c r="I8" i="4"/>
  <c r="AG32" i="4"/>
  <c r="AG49" i="4"/>
  <c r="AB8" i="4"/>
  <c r="AG35" i="4"/>
  <c r="AG13" i="4"/>
  <c r="L69" i="4"/>
  <c r="S8" i="4"/>
  <c r="J22" i="4"/>
  <c r="M22" i="4" s="1"/>
  <c r="J10" i="4"/>
  <c r="M10" i="4" s="1"/>
  <c r="J14" i="4"/>
  <c r="M14" i="4" s="1"/>
  <c r="L27" i="4"/>
  <c r="L9" i="4"/>
  <c r="K8" i="4"/>
  <c r="AG30" i="4"/>
  <c r="AG62" i="4"/>
  <c r="AG9" i="4"/>
  <c r="AG17" i="4"/>
  <c r="AG44" i="4"/>
  <c r="AG16" i="4"/>
  <c r="AG24" i="4"/>
  <c r="AG63" i="4"/>
  <c r="AG51" i="4"/>
  <c r="AG67" i="4"/>
  <c r="AG43" i="4"/>
  <c r="AG46" i="4"/>
  <c r="AG25" i="4"/>
  <c r="AG34" i="4"/>
  <c r="AG23" i="4"/>
  <c r="AG45" i="4"/>
  <c r="AG54" i="4"/>
  <c r="AG20" i="4"/>
  <c r="J52" i="4"/>
  <c r="J20" i="4"/>
  <c r="M20" i="4" s="1"/>
  <c r="AG52" i="4"/>
  <c r="J43" i="4"/>
  <c r="M43" i="4" s="1"/>
  <c r="L32" i="4"/>
  <c r="J12" i="4"/>
  <c r="M12" i="4" s="1"/>
  <c r="J60" i="4"/>
  <c r="M60" i="4" s="1"/>
  <c r="L50" i="4"/>
  <c r="J11" i="4"/>
  <c r="M11" i="4" s="1"/>
  <c r="J38" i="4"/>
  <c r="M38" i="4" s="1"/>
  <c r="L8" i="4" l="1"/>
  <c r="AG8" i="4"/>
  <c r="J8" i="4"/>
  <c r="M52" i="4"/>
  <c r="M8" i="4" s="1"/>
</calcChain>
</file>

<file path=xl/sharedStrings.xml><?xml version="1.0" encoding="utf-8"?>
<sst xmlns="http://schemas.openxmlformats.org/spreadsheetml/2006/main" count="290" uniqueCount="182">
  <si>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</si>
  <si>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</si>
  <si>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</si>
  <si>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</si>
  <si>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</si>
  <si>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</si>
  <si>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</si>
  <si>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</si>
  <si>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</si>
  <si>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АТЕ</t>
  </si>
  <si>
    <t>Всего работников</t>
  </si>
  <si>
    <t>Проведение</t>
  </si>
  <si>
    <t>Подготовка</t>
  </si>
  <si>
    <t>Вместимость</t>
  </si>
  <si>
    <t>Адрес ППЭ</t>
  </si>
  <si>
    <t>Аудитории</t>
  </si>
  <si>
    <t>Код ППЭ</t>
  </si>
  <si>
    <t>Резерв в ППЭ</t>
  </si>
  <si>
    <t>Аудиторный фонд</t>
  </si>
  <si>
    <t>Вместимость аудиторного фонда</t>
  </si>
  <si>
    <t>Лаборатории</t>
  </si>
  <si>
    <t>111395, Город Москва, Улица Красный Казанец, дом 3А, Восточный АО</t>
  </si>
  <si>
    <t>111675, Город Москва, Улица Рудневка, дом  10, Восточный АО</t>
  </si>
  <si>
    <t>105037, Город Москва, Улица Первомайская, дом 59, Восточный АО</t>
  </si>
  <si>
    <t>107150, Город Москва, Бульвар  Маршала Рокоссовского, дом 34/2, Восточный АО</t>
  </si>
  <si>
    <t>111123, Город Москва, Шоссе Энтузиастов, дом 72, Восточный АО</t>
  </si>
  <si>
    <t>107497, Город Москва, Шоссе Щелковское, дом 79А, Восточный АО</t>
  </si>
  <si>
    <t>105264, Город Москва, Бульвар Сиреневый, дом 20, Восточный АО</t>
  </si>
  <si>
    <t>107076, Город Москва, Улица Стромынка, дом 17, Восточный АО</t>
  </si>
  <si>
    <t>105077, Город Москва, Улица 13-я Парковая, дом 18А, Восточный АО</t>
  </si>
  <si>
    <t>111539, Город Москва, Улица Реутовская, дом 2А, Восточный АО</t>
  </si>
  <si>
    <t>107564, Город Москва, Улица Гражданская 1-я, дом 96, Восточный АО</t>
  </si>
  <si>
    <t>111524, Город Москва, Улица Плющева, дом 11А, Восточный АО</t>
  </si>
  <si>
    <t>105203, Город Москва, Улица Нижняя Первомайская, дом 51, Восточный АО</t>
  </si>
  <si>
    <t>111399, Город Москва, Проспект Зеленый, дом 59, Восточный АО</t>
  </si>
  <si>
    <t>111555, г. Москва, ул. Сталеваров, д. 16А</t>
  </si>
  <si>
    <t>107113, Город Москва, Улица Старослободская, дом 8, Восточный АО</t>
  </si>
  <si>
    <t>105215, Город Москва, Улица Парковая 5-я, дом 62, Восточный АО</t>
  </si>
  <si>
    <t>107370, Город Москва, Улица Бойцовая, дом 6, кор 8А, Восточный АО</t>
  </si>
  <si>
    <t>105425, Город Москва, Бульвар Сиреневый, дом 9, Восточный АО</t>
  </si>
  <si>
    <t>111675, Город Москва, Улица Лухмановская, дом 13Б, Восточный АО</t>
  </si>
  <si>
    <t>105215, Город Москва, Улица 11-я Парковая, дом 50, Восточный АО</t>
  </si>
  <si>
    <t>105523, Город Москва, Шоссе Щёлковское , дом 82Б, Восточный АО</t>
  </si>
  <si>
    <t>111394, Город Москва, Улица Перовская, дом 66Д, Восточный АО</t>
  </si>
  <si>
    <t>107076, г. Москва, ул. Олений Вал, д. 22</t>
  </si>
  <si>
    <t>111395, Город Москва, Улица Молдагуловой, дом 6А, Восточный АО</t>
  </si>
  <si>
    <t>105173, Поселок Акулово, Улица поселок Акулово, дом 43А, Восточный АО</t>
  </si>
  <si>
    <t>105173, Город Москва, Улица Главная, дом 9а, Восточный АО</t>
  </si>
  <si>
    <t>111675, Город Москва, Улица Дмитриевского, дом 13, Восточный АО</t>
  </si>
  <si>
    <t>105484, Город Москва, Улица 16-я Парковая, дом 8, строение 1, Восточный АО</t>
  </si>
  <si>
    <t>105484, Город Москва, Бульвар Сиреневый, дом 58А, Восточный АО</t>
  </si>
  <si>
    <t>107061, Город Москва, Улица Девятая Рота, дом 14А, Восточный АО</t>
  </si>
  <si>
    <t>105187, Город Москва, Улица Ткацкая, дом  47, Восточный АО</t>
  </si>
  <si>
    <t>111395, Город Москва, Улица Снайперская, дом 4А, Восточный АО</t>
  </si>
  <si>
    <t>111141, Город Москва, Улица Перовская, дом 44А, Восточный АО</t>
  </si>
  <si>
    <t>107065, Город Москва, Улица Уссурийская, дом 12, Восточный АО</t>
  </si>
  <si>
    <t>105187, Город Москва, Улица Измайловское шоссе, дом 60, Восточный АО</t>
  </si>
  <si>
    <t>107564, Город Москва, Улица Миллионная, дом 5, Корп. 1, Восточный АО</t>
  </si>
  <si>
    <t>107589, Город Москва, Улица Хабаровская, дом 8А, Восточный АО</t>
  </si>
  <si>
    <t>107150, Город Москва, Улица Ивантеевская, дом 32А, Восточный АО</t>
  </si>
  <si>
    <t>107143, г. Москва, ш. Открытое, д. 24, корп. 7</t>
  </si>
  <si>
    <t>107061, Город Москва, Улица 2-я Пугачевская, дом 10, Восточный АО</t>
  </si>
  <si>
    <t>111675, Город Москва, Улица Татьяны Макаровой, дом 2, Восточный АО</t>
  </si>
  <si>
    <t>107241, Город Москва, Улица Уральская, дом 19, Восточный АО</t>
  </si>
  <si>
    <t>111401, Город Москва, Улица 3-я Владимирская, дом 12А, Восточный АО</t>
  </si>
  <si>
    <t>107023, Город Москва, Переулок Нижний Журавлев, дом 3, Восточный АО</t>
  </si>
  <si>
    <t>111673, Город Москва, Улица Суздальская, дом 22Б, Восточный АО</t>
  </si>
  <si>
    <t>ГБОУ Школа "Школа №1748 "Вертикаль"</t>
  </si>
  <si>
    <t>ГБОУ Школа "Школа №2031"</t>
  </si>
  <si>
    <t>ГВЭ_ГБОУ Школа "Школа № 1748 "Вертикаль"</t>
  </si>
  <si>
    <t>ГБОУ Школа "Школа самоопределения № 734 имени А.Н. Тубельского"</t>
  </si>
  <si>
    <t>ГБОУ Школа "Школа №1502 "Энергия"</t>
  </si>
  <si>
    <t>ГБОУ Школа "Школа №1310"</t>
  </si>
  <si>
    <t>ГБОУ Школа "Школа № 368 "Лосиный остров"</t>
  </si>
  <si>
    <t>ГБОУ Школа "Школа №1798 "Феникс"</t>
  </si>
  <si>
    <t>ГБОУ Школа "Измайловская школа №1508"</t>
  </si>
  <si>
    <t>ГБОУ Школа "Школа №1598"</t>
  </si>
  <si>
    <t>ГБОУ Школа "Школа №1516"</t>
  </si>
  <si>
    <t>ГБОУ Школа "Школа  №1591"</t>
  </si>
  <si>
    <t>ГБОУ Школа "Школа №922"</t>
  </si>
  <si>
    <t>ГБОУ Школа "Школа  №1246"</t>
  </si>
  <si>
    <t>ГБОУ Школа "Школа №1505 "Преображенская"</t>
  </si>
  <si>
    <t>ГБОУ Школа "Школа № 2036"</t>
  </si>
  <si>
    <t>ГБОУ Школа "Школа №319"</t>
  </si>
  <si>
    <t>ГБОУ Школа "Школа №1637"</t>
  </si>
  <si>
    <t>ГБОУ Школа "Школа №429 "Соколиная гора"</t>
  </si>
  <si>
    <t>ГБОУ Школа "Школа №1476"</t>
  </si>
  <si>
    <t>ГБОУ Школа "Школа Новокосино"имени Героя Советского Союза, адмирала А.П.Михайловского</t>
  </si>
  <si>
    <t>ГБОУ Школа "Школа №1290"</t>
  </si>
  <si>
    <t>ГБОУ Школа "Школа №1360"</t>
  </si>
  <si>
    <t>ГБОУ Школа "Московская международная школа"</t>
  </si>
  <si>
    <t>ГБОУ Школа "Школа № 920"</t>
  </si>
  <si>
    <t>ГБОУ Школа "Школа №1324"</t>
  </si>
  <si>
    <t>ГБОУ Школа "Школа №1530 "Школа Ломоносова"</t>
  </si>
  <si>
    <t>ГБОУ Школа "Школа №1797 "Богородская"</t>
  </si>
  <si>
    <t>ГБОУ Школа "Школа № 2126 "Перово"</t>
  </si>
  <si>
    <t>ГБОУ Школа "Школа №1811 "Восточное Измайлово"</t>
  </si>
  <si>
    <t>ГБОУ Школа "Школа № 1504"</t>
  </si>
  <si>
    <t>ГБОУ Школа "Школа № 2026"</t>
  </si>
  <si>
    <t>ГБОУ Школа "Школа № 1282 "Сокольники"</t>
  </si>
  <si>
    <t>ГБОУ Школа "Школа №2033"</t>
  </si>
  <si>
    <t>3_ГБОУ Школа "Школа №1080"</t>
  </si>
  <si>
    <t>ГБОУ Школа "Школа № 2127"</t>
  </si>
  <si>
    <t>ГБОУ Школа "Школа №444"</t>
  </si>
  <si>
    <t>ГБОУ Школа "Школа №2200"</t>
  </si>
  <si>
    <t>ГБОУ Школа "Школа №2072"</t>
  </si>
  <si>
    <t>ГКОУ СКОШИ №30</t>
  </si>
  <si>
    <t>ГКОУ СКОШИ №31</t>
  </si>
  <si>
    <t>Краткое наименование ОО на базе которой организован ППЭ</t>
  </si>
  <si>
    <t>№ п/п</t>
  </si>
  <si>
    <t>Количество аудиторий общего принципа рассадки</t>
  </si>
  <si>
    <t xml:space="preserve">Количество аудиторий Специализированного принципа рассадки </t>
  </si>
  <si>
    <t xml:space="preserve"> Аудитории общего принципа рассадки</t>
  </si>
  <si>
    <t xml:space="preserve">Аудитории специализированного принципа рассадки </t>
  </si>
  <si>
    <t>Оснащенность ППЭ</t>
  </si>
  <si>
    <t>Сведения о ППЭ</t>
  </si>
  <si>
    <t>Техника</t>
  </si>
  <si>
    <t xml:space="preserve">  Необходимое количество работников для обеспечения работы ППЭ при проведении ГИА</t>
  </si>
  <si>
    <t>Состав работников ППЭ</t>
  </si>
  <si>
    <t xml:space="preserve">Всего в ППЭ </t>
  </si>
  <si>
    <t xml:space="preserve">  Штаб ППЭ</t>
  </si>
  <si>
    <t>Печатающие устройства</t>
  </si>
  <si>
    <t>Сканирующие устройства</t>
  </si>
  <si>
    <t xml:space="preserve"> Расчет для 1 аудитории со специализированным принципом рассадки</t>
  </si>
  <si>
    <t>Химии</t>
  </si>
  <si>
    <t>Физике</t>
  </si>
  <si>
    <t>ГБОУ Школа "Школа №1795 "Лосиноостровская"</t>
  </si>
  <si>
    <t>111402, Город Москва, Улица Кетчерская, дом 8А, Восточный АО</t>
  </si>
  <si>
    <t>105568, Город Москва, Улица Магнитогорская, дом 15, Восточный АО</t>
  </si>
  <si>
    <t>ГБОУ Школа №423 им. Л.Д.Зубова</t>
  </si>
  <si>
    <t>105568, г. Москва, ул. Чечулина, д. 28</t>
  </si>
  <si>
    <t>111141, Город Москва, Улица Перовская, дом 24, Восточный АО</t>
  </si>
  <si>
    <t>г Москва, пр-кт Федеративный, д 1А</t>
  </si>
  <si>
    <t xml:space="preserve">Пункты проведения экзаменов Восточного административного округа города Москвы, 
планируемые для работы при проведении ГИА в 2026 году </t>
  </si>
  <si>
    <t xml:space="preserve"> ППЭ планируемые для работы при проведении ГИА в 2026 году </t>
  </si>
  <si>
    <t>Иностранный язык</t>
  </si>
  <si>
    <t>Подведомственная ДОНМ</t>
  </si>
  <si>
    <t>Краткое наименование ППЭ</t>
  </si>
  <si>
    <t>ГБОУ Школа №1080</t>
  </si>
  <si>
    <t>2_ГБОУ Школа "Школа №1080"</t>
  </si>
  <si>
    <t>Да</t>
  </si>
  <si>
    <t>2_ГБОУ Школа "Школа № 1811 "Восточное Измайлово"</t>
  </si>
  <si>
    <t>1_ГБОУ Школа "Школа №1811 "Восточное Измайлово"</t>
  </si>
  <si>
    <t>ГБОУ Школа №1362</t>
  </si>
  <si>
    <t>1_ГБОУ Школа "Школа  № 1362"</t>
  </si>
  <si>
    <t>2_ГБОУ Школа "Школа № 1362"</t>
  </si>
  <si>
    <t>1_ГБОУ Школа "Школа №1502 "Энергия"</t>
  </si>
  <si>
    <t>2_ГБОУ Школа "Школа №1502 "Энергия"</t>
  </si>
  <si>
    <t>2_ГБОУ Школа "Школа № 2036"</t>
  </si>
  <si>
    <t>1_ГБОУ Школа "Школа № 2036"</t>
  </si>
  <si>
    <t>ГБОУ Школа "Школа № 1748 "Вертикаль"</t>
  </si>
  <si>
    <t>1_ГБОУ Школа "Школа №2033"</t>
  </si>
  <si>
    <t>2_ГБОУ Школа "Школа №2033"</t>
  </si>
  <si>
    <t>1_ГБОУ Школа № 1352</t>
  </si>
  <si>
    <t>2_ГБОУ Школа № 1352</t>
  </si>
  <si>
    <t>ГБОУ Школа № 1352</t>
  </si>
  <si>
    <t>1_ГБОУ Школа "Школа №1512"</t>
  </si>
  <si>
    <t>2_ГБОУ Школа "Школа №1512"</t>
  </si>
  <si>
    <t>ГБОУ Школа №1512 им. Алии Молдагуловой</t>
  </si>
  <si>
    <t>1_ГБОУ Школа "Школа №2200"</t>
  </si>
  <si>
    <t>2_ГБОУ Школа "Школа №2200"</t>
  </si>
  <si>
    <t>1_ГБОУ Школа "Школа Новокосино"имени Героя Советского Союза, адмирала А.П.Михайловского</t>
  </si>
  <si>
    <t>2_ГБОУ Школа "Школа Новокосино"имени Героя Советского Союза, адмирала А.П.Михайловского</t>
  </si>
  <si>
    <t xml:space="preserve"> Компьютеры  для проведения КОГЭ
 (7 аудиторий общего принципа + 1 аудитория ОВЗ)</t>
  </si>
  <si>
    <t xml:space="preserve"> Расчет для 7 аудиторий с общим принцип рассадки 
(15 рабочих мест)</t>
  </si>
  <si>
    <t>1_ГБОУ Школа "Школа №1080"</t>
  </si>
  <si>
    <t>111396, Город Москва,  Улица Фрязевская, дом 5, Восточный АО</t>
  </si>
  <si>
    <t>111672, Город Москва, Улица Салтыковская, дом 13А, Восточный АО</t>
  </si>
  <si>
    <t>111673, Город Москва, Улица Новокосинская, дом 13А, Восточный АО</t>
  </si>
  <si>
    <t>111555, Город Москва, Улица Молостовых, дом 6А, Восточный АО</t>
  </si>
  <si>
    <t>107497, город Москва, Улица. Новосибирская, дом 3А, Восточный АО</t>
  </si>
  <si>
    <t>111531, Город Москва, Улица Саянская, дом 3А, Восточный АО</t>
  </si>
  <si>
    <t>107150, Город Москва, Улица 5-й проезд Подбельского, дом 2, Восточный АО</t>
  </si>
  <si>
    <t>111672, Город Москва, Улица Новокосинская, д. 40А, Восточный АО</t>
  </si>
  <si>
    <t>105118, Город Москва, Улица Соколиной Горы 5-я, дом 5, Восточный АО</t>
  </si>
  <si>
    <t>ГБОУ Школа №1852</t>
  </si>
  <si>
    <t>111141, Город Москва, Улица 2-я Владимирская, дом 22А, Восточный АО</t>
  </si>
  <si>
    <t>ГБОУ Вешняковская школа</t>
  </si>
  <si>
    <t>1_ГБОУ Вешняковская школа</t>
  </si>
  <si>
    <t>2_ГБОУ Вешняковская школа</t>
  </si>
  <si>
    <t>1_ГБОУ Школа "Школа №1476"</t>
  </si>
  <si>
    <t>2_ГБОУ Школа "Школа №1476"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</si>
</sst>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35">
    <xf numFmtId="0" fontId="0" fillId="0" borderId="0" xfId="0" applyFont="1" applyAlignment="1"/>
    <xf numFmtId="1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0" fontId="4" fillId="0" borderId="0" xfId="0" applyFont="1" applyFill="1" applyAlignment="1"/>
    <xf numFmtId="0" fontId="4" fillId="0" borderId="0" xfId="0" applyFont="1" applyAlignment="1"/>
    <xf numFmtId="0" fontId="0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textRotation="90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textRotation="90" wrapText="1"/>
    </xf>
    <xf numFmtId="1" fontId="2" fillId="0" borderId="13" xfId="0" applyNumberFormat="1" applyFont="1" applyFill="1" applyBorder="1" applyAlignment="1">
      <alignment horizontal="center" vertical="center" textRotation="90" wrapText="1"/>
    </xf>
    <xf numFmtId="1" fontId="2" fillId="0" borderId="14" xfId="0" applyNumberFormat="1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0"/>
  <sheetViews>
    <sheetView tabSelected="1" zoomScale="55" zoomScaleNormal="55" workbookViewId="0">
      <selection activeCell="F11" sqref="F11"/>
    </sheetView>
  </sheetViews>
  <sheetFormatPr defaultRowHeight="18.75" x14ac:dyDescent="0.3"/>
  <cols>
    <col min="1" max="2" width="9.140625" style="7" customWidth="1"/>
    <col min="3" max="3" width="9.140625" style="6" customWidth="1"/>
    <col min="4" max="4" width="50" style="6" customWidth="1"/>
    <col min="5" max="6" width="39.7109375" style="6" customWidth="1"/>
    <col min="7" max="7" width="17.7109375" style="6" customWidth="1"/>
    <col min="8" max="8" width="15" style="6" customWidth="1"/>
    <col min="9" max="9" width="12.140625" style="6" customWidth="1"/>
    <col min="10" max="24" width="12.140625" style="7" customWidth="1"/>
    <col min="25" max="25" width="11.7109375" style="6" customWidth="1"/>
    <col min="26" max="26" width="12.42578125" style="6" customWidth="1"/>
    <col min="27" max="27" width="12.28515625" style="6" customWidth="1"/>
    <col min="28" max="28" width="13.140625" style="6" customWidth="1"/>
    <col min="29" max="29" width="11.28515625" style="6" customWidth="1"/>
    <col min="30" max="30" width="12.7109375" style="6" customWidth="1"/>
    <col min="31" max="31" width="14.85546875" style="6" customWidth="1"/>
    <col min="32" max="32" width="15.85546875" style="6" customWidth="1"/>
    <col min="33" max="33" width="24.42578125" style="7" customWidth="1"/>
  </cols>
  <sheetData>
    <row r="1" spans="1:33" ht="78" customHeight="1" x14ac:dyDescent="0.25">
      <c r="A1" s="12" t="s">
        <v>133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3" ht="15" customHeight="1" x14ac:dyDescent="0.25">
      <c r="A2" s="26" t="s">
        <v>134</v>
      </c>
      <c r="B2" s="27"/>
      <c r="C2" s="27"/>
      <c r="D2" s="27"/>
      <c r="E2" s="27"/>
      <c r="F2" s="27"/>
      <c r="G2" s="28"/>
      <c r="H2" s="13" t="s">
        <v>115</v>
      </c>
      <c r="I2" s="14"/>
      <c r="J2" s="14"/>
      <c r="K2" s="14"/>
      <c r="L2" s="14"/>
      <c r="M2" s="15"/>
      <c r="N2" s="19" t="s">
        <v>114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 t="s">
        <v>117</v>
      </c>
      <c r="Z2" s="19"/>
      <c r="AA2" s="19"/>
      <c r="AB2" s="19"/>
      <c r="AC2" s="19"/>
      <c r="AD2" s="19"/>
      <c r="AE2" s="19"/>
      <c r="AF2" s="19"/>
      <c r="AG2" s="19"/>
    </row>
    <row r="3" spans="1:33" ht="15" customHeight="1" x14ac:dyDescent="0.25">
      <c r="A3" s="29"/>
      <c r="B3" s="30"/>
      <c r="C3" s="30"/>
      <c r="D3" s="30"/>
      <c r="E3" s="30"/>
      <c r="F3" s="30"/>
      <c r="G3" s="31"/>
      <c r="H3" s="16"/>
      <c r="I3" s="17"/>
      <c r="J3" s="17"/>
      <c r="K3" s="17"/>
      <c r="L3" s="17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1:33" ht="48.6" customHeight="1" x14ac:dyDescent="0.25">
      <c r="A4" s="20" t="s">
        <v>109</v>
      </c>
      <c r="B4" s="20" t="s">
        <v>9</v>
      </c>
      <c r="C4" s="20" t="s">
        <v>16</v>
      </c>
      <c r="D4" s="20" t="s">
        <v>14</v>
      </c>
      <c r="E4" s="20" t="s">
        <v>137</v>
      </c>
      <c r="F4" s="20" t="s">
        <v>108</v>
      </c>
      <c r="G4" s="20" t="s">
        <v>136</v>
      </c>
      <c r="H4" s="32" t="s">
        <v>18</v>
      </c>
      <c r="I4" s="33"/>
      <c r="J4" s="34"/>
      <c r="K4" s="32" t="s">
        <v>19</v>
      </c>
      <c r="L4" s="33"/>
      <c r="M4" s="34"/>
      <c r="N4" s="11" t="s">
        <v>116</v>
      </c>
      <c r="O4" s="11"/>
      <c r="P4" s="11"/>
      <c r="Q4" s="11"/>
      <c r="R4" s="11"/>
      <c r="S4" s="11"/>
      <c r="T4" s="11"/>
      <c r="U4" s="11" t="s">
        <v>15</v>
      </c>
      <c r="V4" s="11"/>
      <c r="W4" s="11"/>
      <c r="X4" s="11"/>
      <c r="Y4" s="11" t="s">
        <v>118</v>
      </c>
      <c r="Z4" s="11"/>
      <c r="AA4" s="11"/>
      <c r="AB4" s="11"/>
      <c r="AC4" s="11"/>
      <c r="AD4" s="11"/>
      <c r="AE4" s="11"/>
      <c r="AF4" s="11"/>
      <c r="AG4" s="11"/>
    </row>
    <row r="5" spans="1:33" ht="54.6" customHeight="1" x14ac:dyDescent="0.25">
      <c r="A5" s="21"/>
      <c r="B5" s="21"/>
      <c r="C5" s="21"/>
      <c r="D5" s="21"/>
      <c r="E5" s="21"/>
      <c r="F5" s="21"/>
      <c r="G5" s="21"/>
      <c r="H5" s="23" t="s">
        <v>0</v>
      </c>
      <c r="I5" s="23" t="s">
        <v>110</v>
      </c>
      <c r="J5" s="23" t="s">
        <v>111</v>
      </c>
      <c r="K5" s="23" t="s">
        <v>13</v>
      </c>
      <c r="L5" s="23" t="s">
        <v>112</v>
      </c>
      <c r="M5" s="23" t="s">
        <v>113</v>
      </c>
      <c r="N5" s="11" t="s">
        <v>163</v>
      </c>
      <c r="O5" s="11"/>
      <c r="P5" s="11"/>
      <c r="Q5" s="11"/>
      <c r="R5" s="11"/>
      <c r="S5" s="10" t="s">
        <v>121</v>
      </c>
      <c r="T5" s="10" t="s">
        <v>122</v>
      </c>
      <c r="U5" s="11" t="s">
        <v>20</v>
      </c>
      <c r="V5" s="11"/>
      <c r="W5" s="11" t="s">
        <v>135</v>
      </c>
      <c r="X5" s="11"/>
      <c r="Y5" s="10" t="s">
        <v>1</v>
      </c>
      <c r="Z5" s="10" t="s">
        <v>2</v>
      </c>
      <c r="AA5" s="10" t="s">
        <v>3</v>
      </c>
      <c r="AB5" s="10" t="s">
        <v>4</v>
      </c>
      <c r="AC5" s="10" t="s">
        <v>5</v>
      </c>
      <c r="AD5" s="10" t="s">
        <v>6</v>
      </c>
      <c r="AE5" s="10" t="s">
        <v>7</v>
      </c>
      <c r="AF5" s="10" t="s">
        <v>8</v>
      </c>
      <c r="AG5" s="10" t="s">
        <v>10</v>
      </c>
    </row>
    <row r="6" spans="1:33" ht="15" customHeight="1" x14ac:dyDescent="0.25">
      <c r="A6" s="21"/>
      <c r="B6" s="21"/>
      <c r="C6" s="21"/>
      <c r="D6" s="21"/>
      <c r="E6" s="21"/>
      <c r="F6" s="21"/>
      <c r="G6" s="21"/>
      <c r="H6" s="24"/>
      <c r="I6" s="24"/>
      <c r="J6" s="24"/>
      <c r="K6" s="24"/>
      <c r="L6" s="24"/>
      <c r="M6" s="24"/>
      <c r="N6" s="10" t="s">
        <v>119</v>
      </c>
      <c r="O6" s="10" t="s">
        <v>120</v>
      </c>
      <c r="P6" s="10" t="s">
        <v>17</v>
      </c>
      <c r="Q6" s="10" t="s">
        <v>164</v>
      </c>
      <c r="R6" s="10" t="s">
        <v>123</v>
      </c>
      <c r="S6" s="10"/>
      <c r="T6" s="10"/>
      <c r="U6" s="10" t="s">
        <v>124</v>
      </c>
      <c r="V6" s="10" t="s">
        <v>125</v>
      </c>
      <c r="W6" s="10" t="s">
        <v>11</v>
      </c>
      <c r="X6" s="10" t="s">
        <v>12</v>
      </c>
      <c r="Y6" s="10"/>
      <c r="Z6" s="10"/>
      <c r="AA6" s="10"/>
      <c r="AB6" s="10"/>
      <c r="AC6" s="10"/>
      <c r="AD6" s="10"/>
      <c r="AE6" s="10"/>
      <c r="AF6" s="10"/>
      <c r="AG6" s="10"/>
    </row>
    <row r="7" spans="1:33" ht="247.5" customHeight="1" x14ac:dyDescent="0.25">
      <c r="A7" s="22"/>
      <c r="B7" s="22"/>
      <c r="C7" s="22"/>
      <c r="D7" s="22"/>
      <c r="E7" s="22"/>
      <c r="F7" s="22"/>
      <c r="G7" s="22"/>
      <c r="H7" s="25"/>
      <c r="I7" s="25"/>
      <c r="J7" s="25"/>
      <c r="K7" s="25"/>
      <c r="L7" s="25"/>
      <c r="M7" s="25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8.15" customHeight="1" x14ac:dyDescent="0.3">
      <c r="A8" s="5"/>
      <c r="B8" s="5"/>
      <c r="C8" s="9"/>
      <c r="D8" s="9"/>
      <c r="E8" s="9"/>
      <c r="F8" s="9"/>
      <c r="G8" s="9"/>
      <c r="H8" s="9">
        <f t="shared" ref="H8:U8" si="0">SUBTOTAL(109,H9:H69)</f>
        <v>1046</v>
      </c>
      <c r="I8" s="9">
        <f t="shared" si="0"/>
        <v>909</v>
      </c>
      <c r="J8" s="9">
        <f t="shared" si="0"/>
        <v>137</v>
      </c>
      <c r="K8" s="9">
        <f t="shared" si="0"/>
        <v>15279</v>
      </c>
      <c r="L8" s="9">
        <f t="shared" si="0"/>
        <v>13755</v>
      </c>
      <c r="M8" s="9">
        <f t="shared" si="0"/>
        <v>1644</v>
      </c>
      <c r="N8" s="9">
        <f t="shared" si="0"/>
        <v>6676</v>
      </c>
      <c r="O8" s="9">
        <f t="shared" si="0"/>
        <v>176</v>
      </c>
      <c r="P8" s="9">
        <f t="shared" si="0"/>
        <v>292</v>
      </c>
      <c r="Q8" s="9">
        <f t="shared" si="0"/>
        <v>6045</v>
      </c>
      <c r="R8" s="9">
        <f t="shared" si="0"/>
        <v>174</v>
      </c>
      <c r="S8" s="9">
        <f t="shared" si="0"/>
        <v>1318</v>
      </c>
      <c r="T8" s="9">
        <f t="shared" si="0"/>
        <v>1202</v>
      </c>
      <c r="U8" s="9">
        <f t="shared" si="0"/>
        <v>58</v>
      </c>
      <c r="V8" s="9">
        <f t="shared" ref="V8" si="1">SUBTOTAL(109,V9:V68)</f>
        <v>114</v>
      </c>
      <c r="W8" s="9">
        <f t="shared" ref="W8:AG8" si="2">SUBTOTAL(109,W9:W69)</f>
        <v>547</v>
      </c>
      <c r="X8" s="9">
        <f t="shared" si="2"/>
        <v>364</v>
      </c>
      <c r="Y8" s="9">
        <f t="shared" si="2"/>
        <v>61</v>
      </c>
      <c r="Z8" s="9">
        <f t="shared" si="2"/>
        <v>61</v>
      </c>
      <c r="AA8" s="9">
        <f t="shared" si="2"/>
        <v>242</v>
      </c>
      <c r="AB8" s="9">
        <f t="shared" si="2"/>
        <v>120</v>
      </c>
      <c r="AC8" s="9">
        <f t="shared" si="2"/>
        <v>60</v>
      </c>
      <c r="AD8" s="9">
        <f t="shared" si="2"/>
        <v>244</v>
      </c>
      <c r="AE8" s="9">
        <f t="shared" si="2"/>
        <v>2275</v>
      </c>
      <c r="AF8" s="9">
        <f t="shared" si="2"/>
        <v>1046</v>
      </c>
      <c r="AG8" s="9">
        <f t="shared" si="2"/>
        <v>4109</v>
      </c>
    </row>
    <row r="9" spans="1:33" s="8" customFormat="1" ht="37.5" x14ac:dyDescent="0.25">
      <c r="A9" s="3">
        <v>1</v>
      </c>
      <c r="B9" s="3">
        <v>5</v>
      </c>
      <c r="C9" s="4">
        <v>141</v>
      </c>
      <c r="D9" s="3" t="s">
        <v>63</v>
      </c>
      <c r="E9" s="3" t="s">
        <v>83</v>
      </c>
      <c r="F9" s="3" t="s">
        <v>83</v>
      </c>
      <c r="G9" s="3" t="s">
        <v>140</v>
      </c>
      <c r="H9" s="3">
        <v>17</v>
      </c>
      <c r="I9" s="1">
        <f t="shared" ref="I9:I29" si="3">H9-2</f>
        <v>15</v>
      </c>
      <c r="J9" s="1">
        <f t="shared" ref="J9:J40" si="4">H9-I9</f>
        <v>2</v>
      </c>
      <c r="K9" s="1">
        <f t="shared" ref="K9:K29" si="5">(H9-2)*15+24</f>
        <v>249</v>
      </c>
      <c r="L9" s="1">
        <f t="shared" ref="L9:L29" si="6">I9*15</f>
        <v>225</v>
      </c>
      <c r="M9" s="1">
        <f t="shared" ref="M9:M40" si="7">J9*12</f>
        <v>24</v>
      </c>
      <c r="N9" s="1">
        <f t="shared" ref="N9:N40" si="8">O9+P9+Q9+R9</f>
        <v>116</v>
      </c>
      <c r="O9" s="1">
        <v>3</v>
      </c>
      <c r="P9" s="1">
        <v>5</v>
      </c>
      <c r="Q9" s="1">
        <v>105</v>
      </c>
      <c r="R9" s="1">
        <v>3</v>
      </c>
      <c r="S9" s="1">
        <f t="shared" ref="S9:S29" si="9">H9+5</f>
        <v>22</v>
      </c>
      <c r="T9" s="1">
        <f t="shared" ref="T9:T29" si="10">H9+3</f>
        <v>20</v>
      </c>
      <c r="U9" s="1">
        <v>1</v>
      </c>
      <c r="V9" s="1">
        <v>2</v>
      </c>
      <c r="W9" s="1">
        <v>11</v>
      </c>
      <c r="X9" s="1">
        <v>6</v>
      </c>
      <c r="Y9" s="1">
        <f t="shared" ref="Y9:Z28" si="11">$H$9/$H$9</f>
        <v>1</v>
      </c>
      <c r="Z9" s="1">
        <f t="shared" si="11"/>
        <v>1</v>
      </c>
      <c r="AA9" s="1">
        <f t="shared" ref="AA9:AA40" si="12">$H$9/$H$9+3</f>
        <v>4</v>
      </c>
      <c r="AB9" s="1">
        <f t="shared" ref="AB9:AB40" si="13">$H$9/$H$9+1</f>
        <v>2</v>
      </c>
      <c r="AC9" s="1">
        <f t="shared" ref="AC9:AC40" si="14">$H$9/$H$9</f>
        <v>1</v>
      </c>
      <c r="AD9" s="1">
        <f t="shared" ref="AD9:AD40" si="15">$H$9/$H$9+3</f>
        <v>4</v>
      </c>
      <c r="AE9" s="1">
        <f t="shared" ref="AE9:AE40" si="16">H9*2+3</f>
        <v>37</v>
      </c>
      <c r="AF9" s="1">
        <f t="shared" ref="AF9:AF40" si="17">H9</f>
        <v>17</v>
      </c>
      <c r="AG9" s="1">
        <f t="shared" ref="AG9:AG40" si="18">SUM(Y9:AF9)</f>
        <v>67</v>
      </c>
    </row>
    <row r="10" spans="1:33" s="8" customFormat="1" ht="56.25" x14ac:dyDescent="0.25">
      <c r="A10" s="3">
        <v>2</v>
      </c>
      <c r="B10" s="3">
        <v>8</v>
      </c>
      <c r="C10" s="4">
        <v>313</v>
      </c>
      <c r="D10" s="3" t="s">
        <v>40</v>
      </c>
      <c r="E10" s="3" t="s">
        <v>98</v>
      </c>
      <c r="F10" s="3" t="s">
        <v>98</v>
      </c>
      <c r="G10" s="3" t="s">
        <v>140</v>
      </c>
      <c r="H10" s="4">
        <v>22</v>
      </c>
      <c r="I10" s="1">
        <f t="shared" si="3"/>
        <v>20</v>
      </c>
      <c r="J10" s="1">
        <f t="shared" si="4"/>
        <v>2</v>
      </c>
      <c r="K10" s="1">
        <f t="shared" si="5"/>
        <v>324</v>
      </c>
      <c r="L10" s="1">
        <f t="shared" si="6"/>
        <v>300</v>
      </c>
      <c r="M10" s="1">
        <f t="shared" si="7"/>
        <v>24</v>
      </c>
      <c r="N10" s="1">
        <f t="shared" si="8"/>
        <v>116</v>
      </c>
      <c r="O10" s="1">
        <v>3</v>
      </c>
      <c r="P10" s="1">
        <v>5</v>
      </c>
      <c r="Q10" s="1">
        <v>105</v>
      </c>
      <c r="R10" s="1">
        <v>3</v>
      </c>
      <c r="S10" s="1">
        <f t="shared" si="9"/>
        <v>27</v>
      </c>
      <c r="T10" s="1">
        <f t="shared" si="10"/>
        <v>25</v>
      </c>
      <c r="U10" s="1">
        <v>1</v>
      </c>
      <c r="V10" s="1">
        <v>2</v>
      </c>
      <c r="W10" s="1">
        <v>12</v>
      </c>
      <c r="X10" s="1">
        <v>8</v>
      </c>
      <c r="Y10" s="1">
        <f t="shared" si="11"/>
        <v>1</v>
      </c>
      <c r="Z10" s="1">
        <f t="shared" si="11"/>
        <v>1</v>
      </c>
      <c r="AA10" s="1">
        <f t="shared" si="12"/>
        <v>4</v>
      </c>
      <c r="AB10" s="1">
        <f t="shared" si="13"/>
        <v>2</v>
      </c>
      <c r="AC10" s="1">
        <f t="shared" si="14"/>
        <v>1</v>
      </c>
      <c r="AD10" s="1">
        <f t="shared" si="15"/>
        <v>4</v>
      </c>
      <c r="AE10" s="1">
        <f t="shared" si="16"/>
        <v>47</v>
      </c>
      <c r="AF10" s="1">
        <f t="shared" si="17"/>
        <v>22</v>
      </c>
      <c r="AG10" s="1">
        <f t="shared" si="18"/>
        <v>82</v>
      </c>
    </row>
    <row r="11" spans="1:33" s="8" customFormat="1" ht="37.5" x14ac:dyDescent="0.25">
      <c r="A11" s="3">
        <v>3</v>
      </c>
      <c r="B11" s="3">
        <v>8</v>
      </c>
      <c r="C11" s="4">
        <v>319</v>
      </c>
      <c r="D11" s="3" t="s">
        <v>62</v>
      </c>
      <c r="E11" s="3" t="s">
        <v>149</v>
      </c>
      <c r="F11" s="3" t="s">
        <v>82</v>
      </c>
      <c r="G11" s="3" t="s">
        <v>140</v>
      </c>
      <c r="H11" s="3">
        <v>17</v>
      </c>
      <c r="I11" s="1">
        <f t="shared" si="3"/>
        <v>15</v>
      </c>
      <c r="J11" s="1">
        <f t="shared" si="4"/>
        <v>2</v>
      </c>
      <c r="K11" s="1">
        <f t="shared" si="5"/>
        <v>249</v>
      </c>
      <c r="L11" s="1">
        <f t="shared" si="6"/>
        <v>225</v>
      </c>
      <c r="M11" s="1">
        <f t="shared" si="7"/>
        <v>24</v>
      </c>
      <c r="N11" s="1">
        <f t="shared" si="8"/>
        <v>116</v>
      </c>
      <c r="O11" s="1">
        <v>3</v>
      </c>
      <c r="P11" s="1">
        <v>5</v>
      </c>
      <c r="Q11" s="1">
        <v>105</v>
      </c>
      <c r="R11" s="1">
        <v>3</v>
      </c>
      <c r="S11" s="1">
        <f t="shared" si="9"/>
        <v>22</v>
      </c>
      <c r="T11" s="1">
        <f t="shared" si="10"/>
        <v>20</v>
      </c>
      <c r="U11" s="1">
        <v>1</v>
      </c>
      <c r="V11" s="1">
        <v>2</v>
      </c>
      <c r="W11" s="1">
        <v>9</v>
      </c>
      <c r="X11" s="1">
        <v>6</v>
      </c>
      <c r="Y11" s="1">
        <f t="shared" si="11"/>
        <v>1</v>
      </c>
      <c r="Z11" s="1">
        <f t="shared" si="11"/>
        <v>1</v>
      </c>
      <c r="AA11" s="1">
        <f t="shared" si="12"/>
        <v>4</v>
      </c>
      <c r="AB11" s="1">
        <f t="shared" si="13"/>
        <v>2</v>
      </c>
      <c r="AC11" s="1">
        <f t="shared" si="14"/>
        <v>1</v>
      </c>
      <c r="AD11" s="1">
        <f t="shared" si="15"/>
        <v>4</v>
      </c>
      <c r="AE11" s="1">
        <f t="shared" si="16"/>
        <v>37</v>
      </c>
      <c r="AF11" s="1">
        <f t="shared" si="17"/>
        <v>17</v>
      </c>
      <c r="AG11" s="1">
        <f t="shared" si="18"/>
        <v>67</v>
      </c>
    </row>
    <row r="12" spans="1:33" s="8" customFormat="1" ht="37.5" x14ac:dyDescent="0.25">
      <c r="A12" s="3">
        <v>4</v>
      </c>
      <c r="B12" s="3">
        <v>8</v>
      </c>
      <c r="C12" s="4">
        <v>320</v>
      </c>
      <c r="D12" s="3" t="s">
        <v>22</v>
      </c>
      <c r="E12" s="3" t="s">
        <v>148</v>
      </c>
      <c r="F12" s="3" t="s">
        <v>82</v>
      </c>
      <c r="G12" s="3" t="s">
        <v>140</v>
      </c>
      <c r="H12" s="3">
        <v>18</v>
      </c>
      <c r="I12" s="1">
        <f t="shared" si="3"/>
        <v>16</v>
      </c>
      <c r="J12" s="1">
        <f t="shared" si="4"/>
        <v>2</v>
      </c>
      <c r="K12" s="1">
        <f t="shared" si="5"/>
        <v>264</v>
      </c>
      <c r="L12" s="1">
        <f t="shared" si="6"/>
        <v>240</v>
      </c>
      <c r="M12" s="1">
        <f t="shared" si="7"/>
        <v>24</v>
      </c>
      <c r="N12" s="1">
        <f t="shared" si="8"/>
        <v>116</v>
      </c>
      <c r="O12" s="1">
        <v>3</v>
      </c>
      <c r="P12" s="1">
        <v>5</v>
      </c>
      <c r="Q12" s="1">
        <v>105</v>
      </c>
      <c r="R12" s="1">
        <v>3</v>
      </c>
      <c r="S12" s="1">
        <f t="shared" si="9"/>
        <v>23</v>
      </c>
      <c r="T12" s="1">
        <f t="shared" si="10"/>
        <v>21</v>
      </c>
      <c r="U12" s="1">
        <v>1</v>
      </c>
      <c r="V12" s="1">
        <v>2</v>
      </c>
      <c r="W12" s="1">
        <v>12</v>
      </c>
      <c r="X12" s="1">
        <v>6</v>
      </c>
      <c r="Y12" s="1">
        <f t="shared" si="11"/>
        <v>1</v>
      </c>
      <c r="Z12" s="1">
        <f t="shared" si="11"/>
        <v>1</v>
      </c>
      <c r="AA12" s="1">
        <f t="shared" si="12"/>
        <v>4</v>
      </c>
      <c r="AB12" s="1">
        <f t="shared" si="13"/>
        <v>2</v>
      </c>
      <c r="AC12" s="1">
        <f t="shared" si="14"/>
        <v>1</v>
      </c>
      <c r="AD12" s="1">
        <f t="shared" si="15"/>
        <v>4</v>
      </c>
      <c r="AE12" s="1">
        <f t="shared" si="16"/>
        <v>39</v>
      </c>
      <c r="AF12" s="1">
        <f t="shared" si="17"/>
        <v>18</v>
      </c>
      <c r="AG12" s="1">
        <f t="shared" si="18"/>
        <v>70</v>
      </c>
    </row>
    <row r="13" spans="1:33" s="8" customFormat="1" ht="56.25" x14ac:dyDescent="0.25">
      <c r="A13" s="3">
        <v>5</v>
      </c>
      <c r="B13" s="3">
        <v>7</v>
      </c>
      <c r="C13" s="4">
        <v>381</v>
      </c>
      <c r="D13" s="3" t="s">
        <v>65</v>
      </c>
      <c r="E13" s="3" t="s">
        <v>103</v>
      </c>
      <c r="F13" s="3" t="s">
        <v>103</v>
      </c>
      <c r="G13" s="3" t="s">
        <v>140</v>
      </c>
      <c r="H13" s="3">
        <v>17</v>
      </c>
      <c r="I13" s="1">
        <f t="shared" si="3"/>
        <v>15</v>
      </c>
      <c r="J13" s="1">
        <f t="shared" si="4"/>
        <v>2</v>
      </c>
      <c r="K13" s="1">
        <f t="shared" si="5"/>
        <v>249</v>
      </c>
      <c r="L13" s="1">
        <f t="shared" si="6"/>
        <v>225</v>
      </c>
      <c r="M13" s="1">
        <f t="shared" si="7"/>
        <v>24</v>
      </c>
      <c r="N13" s="1">
        <f t="shared" si="8"/>
        <v>116</v>
      </c>
      <c r="O13" s="1">
        <v>3</v>
      </c>
      <c r="P13" s="1">
        <v>5</v>
      </c>
      <c r="Q13" s="1">
        <v>105</v>
      </c>
      <c r="R13" s="1">
        <v>3</v>
      </c>
      <c r="S13" s="1">
        <f t="shared" si="9"/>
        <v>22</v>
      </c>
      <c r="T13" s="1">
        <f t="shared" si="10"/>
        <v>20</v>
      </c>
      <c r="U13" s="1">
        <v>1</v>
      </c>
      <c r="V13" s="1">
        <v>2</v>
      </c>
      <c r="W13" s="1">
        <v>9</v>
      </c>
      <c r="X13" s="1">
        <v>6</v>
      </c>
      <c r="Y13" s="1">
        <f t="shared" si="11"/>
        <v>1</v>
      </c>
      <c r="Z13" s="1">
        <f t="shared" si="11"/>
        <v>1</v>
      </c>
      <c r="AA13" s="1">
        <f t="shared" si="12"/>
        <v>4</v>
      </c>
      <c r="AB13" s="1">
        <f t="shared" si="13"/>
        <v>2</v>
      </c>
      <c r="AC13" s="1">
        <f t="shared" si="14"/>
        <v>1</v>
      </c>
      <c r="AD13" s="1">
        <f t="shared" si="15"/>
        <v>4</v>
      </c>
      <c r="AE13" s="1">
        <f t="shared" si="16"/>
        <v>37</v>
      </c>
      <c r="AF13" s="1">
        <f t="shared" si="17"/>
        <v>17</v>
      </c>
      <c r="AG13" s="1">
        <f t="shared" si="18"/>
        <v>67</v>
      </c>
    </row>
    <row r="14" spans="1:33" s="8" customFormat="1" ht="51" customHeight="1" x14ac:dyDescent="0.25">
      <c r="A14" s="3">
        <v>6</v>
      </c>
      <c r="B14" s="3">
        <v>9</v>
      </c>
      <c r="C14" s="4">
        <v>391</v>
      </c>
      <c r="D14" s="3" t="s">
        <v>166</v>
      </c>
      <c r="E14" s="3" t="s">
        <v>92</v>
      </c>
      <c r="F14" s="3" t="s">
        <v>92</v>
      </c>
      <c r="G14" s="3" t="s">
        <v>140</v>
      </c>
      <c r="H14" s="3">
        <v>18</v>
      </c>
      <c r="I14" s="1">
        <f t="shared" si="3"/>
        <v>16</v>
      </c>
      <c r="J14" s="1">
        <f t="shared" si="4"/>
        <v>2</v>
      </c>
      <c r="K14" s="1">
        <f t="shared" si="5"/>
        <v>264</v>
      </c>
      <c r="L14" s="1">
        <f t="shared" si="6"/>
        <v>240</v>
      </c>
      <c r="M14" s="1">
        <f t="shared" si="7"/>
        <v>24</v>
      </c>
      <c r="N14" s="1">
        <f t="shared" si="8"/>
        <v>116</v>
      </c>
      <c r="O14" s="1">
        <v>3</v>
      </c>
      <c r="P14" s="1">
        <v>5</v>
      </c>
      <c r="Q14" s="1">
        <v>105</v>
      </c>
      <c r="R14" s="1">
        <v>3</v>
      </c>
      <c r="S14" s="1">
        <f t="shared" si="9"/>
        <v>23</v>
      </c>
      <c r="T14" s="1">
        <f t="shared" si="10"/>
        <v>21</v>
      </c>
      <c r="U14" s="1">
        <v>1</v>
      </c>
      <c r="V14" s="1">
        <v>2</v>
      </c>
      <c r="W14" s="1">
        <v>9</v>
      </c>
      <c r="X14" s="1">
        <v>7</v>
      </c>
      <c r="Y14" s="1">
        <f t="shared" si="11"/>
        <v>1</v>
      </c>
      <c r="Z14" s="1">
        <f t="shared" si="11"/>
        <v>1</v>
      </c>
      <c r="AA14" s="1">
        <f t="shared" si="12"/>
        <v>4</v>
      </c>
      <c r="AB14" s="1">
        <f t="shared" si="13"/>
        <v>2</v>
      </c>
      <c r="AC14" s="1">
        <f t="shared" si="14"/>
        <v>1</v>
      </c>
      <c r="AD14" s="1">
        <f t="shared" si="15"/>
        <v>4</v>
      </c>
      <c r="AE14" s="1">
        <f t="shared" si="16"/>
        <v>39</v>
      </c>
      <c r="AF14" s="1">
        <f t="shared" si="17"/>
        <v>18</v>
      </c>
      <c r="AG14" s="1">
        <f t="shared" si="18"/>
        <v>70</v>
      </c>
    </row>
    <row r="15" spans="1:33" s="8" customFormat="1" ht="55.5" customHeight="1" x14ac:dyDescent="0.25">
      <c r="A15" s="3">
        <v>7</v>
      </c>
      <c r="B15" s="3">
        <v>10</v>
      </c>
      <c r="C15" s="4">
        <v>400</v>
      </c>
      <c r="D15" s="3" t="s">
        <v>173</v>
      </c>
      <c r="E15" s="3" t="s">
        <v>78</v>
      </c>
      <c r="F15" s="3" t="s">
        <v>78</v>
      </c>
      <c r="G15" s="3" t="s">
        <v>140</v>
      </c>
      <c r="H15" s="3">
        <v>16</v>
      </c>
      <c r="I15" s="1">
        <f t="shared" si="3"/>
        <v>14</v>
      </c>
      <c r="J15" s="1">
        <f t="shared" si="4"/>
        <v>2</v>
      </c>
      <c r="K15" s="1">
        <f t="shared" si="5"/>
        <v>234</v>
      </c>
      <c r="L15" s="1">
        <f t="shared" si="6"/>
        <v>210</v>
      </c>
      <c r="M15" s="1">
        <f t="shared" si="7"/>
        <v>24</v>
      </c>
      <c r="N15" s="1">
        <f t="shared" si="8"/>
        <v>116</v>
      </c>
      <c r="O15" s="1">
        <v>3</v>
      </c>
      <c r="P15" s="1">
        <v>5</v>
      </c>
      <c r="Q15" s="1">
        <v>105</v>
      </c>
      <c r="R15" s="1">
        <v>3</v>
      </c>
      <c r="S15" s="1">
        <f t="shared" si="9"/>
        <v>21</v>
      </c>
      <c r="T15" s="1">
        <f t="shared" si="10"/>
        <v>19</v>
      </c>
      <c r="U15" s="1">
        <v>1</v>
      </c>
      <c r="V15" s="1">
        <v>2</v>
      </c>
      <c r="W15" s="1">
        <v>10</v>
      </c>
      <c r="X15" s="1">
        <v>6</v>
      </c>
      <c r="Y15" s="1">
        <f t="shared" si="11"/>
        <v>1</v>
      </c>
      <c r="Z15" s="1">
        <f t="shared" si="11"/>
        <v>1</v>
      </c>
      <c r="AA15" s="1">
        <f t="shared" si="12"/>
        <v>4</v>
      </c>
      <c r="AB15" s="1">
        <f t="shared" si="13"/>
        <v>2</v>
      </c>
      <c r="AC15" s="1">
        <f t="shared" si="14"/>
        <v>1</v>
      </c>
      <c r="AD15" s="1">
        <f t="shared" si="15"/>
        <v>4</v>
      </c>
      <c r="AE15" s="1">
        <f t="shared" si="16"/>
        <v>35</v>
      </c>
      <c r="AF15" s="1">
        <f t="shared" si="17"/>
        <v>16</v>
      </c>
      <c r="AG15" s="1">
        <f t="shared" si="18"/>
        <v>64</v>
      </c>
    </row>
    <row r="16" spans="1:33" s="8" customFormat="1" ht="56.25" x14ac:dyDescent="0.25">
      <c r="A16" s="3">
        <v>8</v>
      </c>
      <c r="B16" s="3">
        <v>8</v>
      </c>
      <c r="C16" s="4">
        <v>2031</v>
      </c>
      <c r="D16" s="3" t="s">
        <v>48</v>
      </c>
      <c r="E16" s="3" t="s">
        <v>68</v>
      </c>
      <c r="F16" s="3" t="s">
        <v>68</v>
      </c>
      <c r="G16" s="3" t="s">
        <v>140</v>
      </c>
      <c r="H16" s="3">
        <v>13</v>
      </c>
      <c r="I16" s="1">
        <f t="shared" si="3"/>
        <v>11</v>
      </c>
      <c r="J16" s="1">
        <f t="shared" si="4"/>
        <v>2</v>
      </c>
      <c r="K16" s="1">
        <f t="shared" si="5"/>
        <v>189</v>
      </c>
      <c r="L16" s="1">
        <f t="shared" si="6"/>
        <v>165</v>
      </c>
      <c r="M16" s="1">
        <f t="shared" si="7"/>
        <v>24</v>
      </c>
      <c r="N16" s="1">
        <f t="shared" si="8"/>
        <v>116</v>
      </c>
      <c r="O16" s="1">
        <v>3</v>
      </c>
      <c r="P16" s="1">
        <v>5</v>
      </c>
      <c r="Q16" s="1">
        <v>105</v>
      </c>
      <c r="R16" s="1">
        <v>3</v>
      </c>
      <c r="S16" s="1">
        <f t="shared" si="9"/>
        <v>18</v>
      </c>
      <c r="T16" s="1">
        <f t="shared" si="10"/>
        <v>16</v>
      </c>
      <c r="U16" s="1">
        <v>1</v>
      </c>
      <c r="V16" s="1">
        <v>2</v>
      </c>
      <c r="W16" s="1">
        <v>7</v>
      </c>
      <c r="X16" s="1">
        <v>4</v>
      </c>
      <c r="Y16" s="1">
        <f t="shared" si="11"/>
        <v>1</v>
      </c>
      <c r="Z16" s="1">
        <f t="shared" si="11"/>
        <v>1</v>
      </c>
      <c r="AA16" s="1">
        <f t="shared" si="12"/>
        <v>4</v>
      </c>
      <c r="AB16" s="1">
        <f t="shared" si="13"/>
        <v>2</v>
      </c>
      <c r="AC16" s="1">
        <f t="shared" si="14"/>
        <v>1</v>
      </c>
      <c r="AD16" s="1">
        <f t="shared" si="15"/>
        <v>4</v>
      </c>
      <c r="AE16" s="1">
        <f t="shared" si="16"/>
        <v>29</v>
      </c>
      <c r="AF16" s="1">
        <f t="shared" si="17"/>
        <v>13</v>
      </c>
      <c r="AG16" s="1">
        <f t="shared" si="18"/>
        <v>55</v>
      </c>
    </row>
    <row r="17" spans="1:33" s="8" customFormat="1" ht="37.5" x14ac:dyDescent="0.25">
      <c r="A17" s="3">
        <v>9</v>
      </c>
      <c r="B17" s="3">
        <v>13</v>
      </c>
      <c r="C17" s="4">
        <v>2243</v>
      </c>
      <c r="D17" s="3" t="s">
        <v>42</v>
      </c>
      <c r="E17" s="3" t="s">
        <v>160</v>
      </c>
      <c r="F17" s="3" t="s">
        <v>104</v>
      </c>
      <c r="G17" s="3" t="s">
        <v>140</v>
      </c>
      <c r="H17" s="4">
        <v>24</v>
      </c>
      <c r="I17" s="1">
        <f t="shared" si="3"/>
        <v>22</v>
      </c>
      <c r="J17" s="1">
        <f t="shared" si="4"/>
        <v>2</v>
      </c>
      <c r="K17" s="1">
        <f t="shared" si="5"/>
        <v>354</v>
      </c>
      <c r="L17" s="1">
        <f t="shared" si="6"/>
        <v>330</v>
      </c>
      <c r="M17" s="1">
        <f t="shared" si="7"/>
        <v>24</v>
      </c>
      <c r="N17" s="1">
        <f t="shared" si="8"/>
        <v>116</v>
      </c>
      <c r="O17" s="1">
        <v>3</v>
      </c>
      <c r="P17" s="1">
        <v>5</v>
      </c>
      <c r="Q17" s="1">
        <v>105</v>
      </c>
      <c r="R17" s="1">
        <v>3</v>
      </c>
      <c r="S17" s="1">
        <f t="shared" si="9"/>
        <v>29</v>
      </c>
      <c r="T17" s="1">
        <f t="shared" si="10"/>
        <v>27</v>
      </c>
      <c r="U17" s="1">
        <v>1</v>
      </c>
      <c r="V17" s="1">
        <v>2</v>
      </c>
      <c r="W17" s="1">
        <v>16</v>
      </c>
      <c r="X17" s="1">
        <v>8</v>
      </c>
      <c r="Y17" s="1">
        <f t="shared" si="11"/>
        <v>1</v>
      </c>
      <c r="Z17" s="1">
        <f t="shared" si="11"/>
        <v>1</v>
      </c>
      <c r="AA17" s="1">
        <f t="shared" si="12"/>
        <v>4</v>
      </c>
      <c r="AB17" s="1">
        <f t="shared" si="13"/>
        <v>2</v>
      </c>
      <c r="AC17" s="1">
        <f t="shared" si="14"/>
        <v>1</v>
      </c>
      <c r="AD17" s="1">
        <f t="shared" si="15"/>
        <v>4</v>
      </c>
      <c r="AE17" s="1">
        <f t="shared" si="16"/>
        <v>51</v>
      </c>
      <c r="AF17" s="1">
        <f t="shared" si="17"/>
        <v>24</v>
      </c>
      <c r="AG17" s="1">
        <f t="shared" si="18"/>
        <v>88</v>
      </c>
    </row>
    <row r="18" spans="1:33" s="8" customFormat="1" ht="56.25" x14ac:dyDescent="0.25">
      <c r="A18" s="3">
        <v>10</v>
      </c>
      <c r="B18" s="3">
        <v>1</v>
      </c>
      <c r="C18" s="4">
        <v>2260</v>
      </c>
      <c r="D18" s="3" t="s">
        <v>24</v>
      </c>
      <c r="E18" s="3" t="s">
        <v>89</v>
      </c>
      <c r="F18" s="3" t="s">
        <v>89</v>
      </c>
      <c r="G18" s="3" t="s">
        <v>140</v>
      </c>
      <c r="H18" s="3">
        <v>18</v>
      </c>
      <c r="I18" s="1">
        <f t="shared" si="3"/>
        <v>16</v>
      </c>
      <c r="J18" s="1">
        <f t="shared" si="4"/>
        <v>2</v>
      </c>
      <c r="K18" s="1">
        <f t="shared" si="5"/>
        <v>264</v>
      </c>
      <c r="L18" s="1">
        <f t="shared" si="6"/>
        <v>240</v>
      </c>
      <c r="M18" s="1">
        <f t="shared" si="7"/>
        <v>24</v>
      </c>
      <c r="N18" s="1">
        <f t="shared" si="8"/>
        <v>116</v>
      </c>
      <c r="O18" s="1">
        <v>3</v>
      </c>
      <c r="P18" s="1">
        <v>5</v>
      </c>
      <c r="Q18" s="1">
        <v>105</v>
      </c>
      <c r="R18" s="1">
        <v>3</v>
      </c>
      <c r="S18" s="1">
        <f t="shared" si="9"/>
        <v>23</v>
      </c>
      <c r="T18" s="1">
        <f t="shared" si="10"/>
        <v>21</v>
      </c>
      <c r="U18" s="1">
        <v>1</v>
      </c>
      <c r="V18" s="1">
        <v>2</v>
      </c>
      <c r="W18" s="1">
        <v>9</v>
      </c>
      <c r="X18" s="1">
        <v>7</v>
      </c>
      <c r="Y18" s="1">
        <f t="shared" si="11"/>
        <v>1</v>
      </c>
      <c r="Z18" s="1">
        <f t="shared" si="11"/>
        <v>1</v>
      </c>
      <c r="AA18" s="1">
        <f t="shared" si="12"/>
        <v>4</v>
      </c>
      <c r="AB18" s="1">
        <f t="shared" si="13"/>
        <v>2</v>
      </c>
      <c r="AC18" s="1">
        <f t="shared" si="14"/>
        <v>1</v>
      </c>
      <c r="AD18" s="1">
        <f t="shared" si="15"/>
        <v>4</v>
      </c>
      <c r="AE18" s="1">
        <f t="shared" si="16"/>
        <v>39</v>
      </c>
      <c r="AF18" s="1">
        <f t="shared" si="17"/>
        <v>18</v>
      </c>
      <c r="AG18" s="1">
        <f t="shared" si="18"/>
        <v>70</v>
      </c>
    </row>
    <row r="19" spans="1:33" s="8" customFormat="1" ht="56.25" x14ac:dyDescent="0.25">
      <c r="A19" s="3">
        <v>11</v>
      </c>
      <c r="B19" s="3">
        <v>14</v>
      </c>
      <c r="C19" s="4">
        <v>2581</v>
      </c>
      <c r="D19" s="3" t="s">
        <v>174</v>
      </c>
      <c r="E19" s="3" t="s">
        <v>85</v>
      </c>
      <c r="F19" s="3" t="s">
        <v>85</v>
      </c>
      <c r="G19" s="3" t="s">
        <v>140</v>
      </c>
      <c r="H19" s="3">
        <v>17</v>
      </c>
      <c r="I19" s="1">
        <f t="shared" si="3"/>
        <v>15</v>
      </c>
      <c r="J19" s="1">
        <f t="shared" si="4"/>
        <v>2</v>
      </c>
      <c r="K19" s="1">
        <f t="shared" si="5"/>
        <v>249</v>
      </c>
      <c r="L19" s="1">
        <f t="shared" si="6"/>
        <v>225</v>
      </c>
      <c r="M19" s="1">
        <f t="shared" si="7"/>
        <v>24</v>
      </c>
      <c r="N19" s="1">
        <f t="shared" si="8"/>
        <v>116</v>
      </c>
      <c r="O19" s="1">
        <v>3</v>
      </c>
      <c r="P19" s="1">
        <v>5</v>
      </c>
      <c r="Q19" s="1">
        <v>105</v>
      </c>
      <c r="R19" s="1">
        <v>3</v>
      </c>
      <c r="S19" s="1">
        <f t="shared" si="9"/>
        <v>22</v>
      </c>
      <c r="T19" s="1">
        <f t="shared" si="10"/>
        <v>20</v>
      </c>
      <c r="U19" s="1">
        <v>1</v>
      </c>
      <c r="V19" s="1">
        <v>2</v>
      </c>
      <c r="W19" s="1">
        <v>9</v>
      </c>
      <c r="X19" s="1">
        <v>6</v>
      </c>
      <c r="Y19" s="1">
        <f t="shared" si="11"/>
        <v>1</v>
      </c>
      <c r="Z19" s="1">
        <f t="shared" si="11"/>
        <v>1</v>
      </c>
      <c r="AA19" s="1">
        <f t="shared" si="12"/>
        <v>4</v>
      </c>
      <c r="AB19" s="1">
        <f t="shared" si="13"/>
        <v>2</v>
      </c>
      <c r="AC19" s="1">
        <f t="shared" si="14"/>
        <v>1</v>
      </c>
      <c r="AD19" s="1">
        <f t="shared" si="15"/>
        <v>4</v>
      </c>
      <c r="AE19" s="1">
        <f t="shared" si="16"/>
        <v>37</v>
      </c>
      <c r="AF19" s="1">
        <f t="shared" si="17"/>
        <v>17</v>
      </c>
      <c r="AG19" s="1">
        <f t="shared" si="18"/>
        <v>67</v>
      </c>
    </row>
    <row r="20" spans="1:33" s="8" customFormat="1" ht="37.5" x14ac:dyDescent="0.25">
      <c r="A20" s="3">
        <v>12</v>
      </c>
      <c r="B20" s="3">
        <v>2</v>
      </c>
      <c r="C20" s="4">
        <v>2583</v>
      </c>
      <c r="D20" s="3" t="s">
        <v>30</v>
      </c>
      <c r="E20" s="3" t="s">
        <v>178</v>
      </c>
      <c r="F20" s="3" t="s">
        <v>177</v>
      </c>
      <c r="G20" s="3" t="s">
        <v>140</v>
      </c>
      <c r="H20" s="3">
        <v>19</v>
      </c>
      <c r="I20" s="1">
        <f t="shared" si="3"/>
        <v>17</v>
      </c>
      <c r="J20" s="1">
        <f t="shared" si="4"/>
        <v>2</v>
      </c>
      <c r="K20" s="1">
        <f t="shared" si="5"/>
        <v>279</v>
      </c>
      <c r="L20" s="1">
        <f t="shared" si="6"/>
        <v>255</v>
      </c>
      <c r="M20" s="1">
        <f t="shared" si="7"/>
        <v>24</v>
      </c>
      <c r="N20" s="1">
        <f t="shared" si="8"/>
        <v>116</v>
      </c>
      <c r="O20" s="1">
        <v>3</v>
      </c>
      <c r="P20" s="1">
        <v>5</v>
      </c>
      <c r="Q20" s="1">
        <v>105</v>
      </c>
      <c r="R20" s="1">
        <v>3</v>
      </c>
      <c r="S20" s="1">
        <f t="shared" si="9"/>
        <v>24</v>
      </c>
      <c r="T20" s="1">
        <f t="shared" si="10"/>
        <v>22</v>
      </c>
      <c r="U20" s="1">
        <v>1</v>
      </c>
      <c r="V20" s="1">
        <v>2</v>
      </c>
      <c r="W20" s="1">
        <v>10</v>
      </c>
      <c r="X20" s="1">
        <v>7</v>
      </c>
      <c r="Y20" s="1">
        <f t="shared" si="11"/>
        <v>1</v>
      </c>
      <c r="Z20" s="1">
        <f t="shared" si="11"/>
        <v>1</v>
      </c>
      <c r="AA20" s="1">
        <f t="shared" si="12"/>
        <v>4</v>
      </c>
      <c r="AB20" s="1">
        <f t="shared" si="13"/>
        <v>2</v>
      </c>
      <c r="AC20" s="1">
        <f t="shared" si="14"/>
        <v>1</v>
      </c>
      <c r="AD20" s="1">
        <f t="shared" si="15"/>
        <v>4</v>
      </c>
      <c r="AE20" s="1">
        <f t="shared" si="16"/>
        <v>41</v>
      </c>
      <c r="AF20" s="1">
        <f t="shared" si="17"/>
        <v>19</v>
      </c>
      <c r="AG20" s="1">
        <f t="shared" si="18"/>
        <v>73</v>
      </c>
    </row>
    <row r="21" spans="1:33" s="8" customFormat="1" ht="56.25" x14ac:dyDescent="0.25">
      <c r="A21" s="3">
        <v>13</v>
      </c>
      <c r="B21" s="3">
        <v>12</v>
      </c>
      <c r="C21" s="4">
        <v>2651</v>
      </c>
      <c r="D21" s="3" t="s">
        <v>64</v>
      </c>
      <c r="E21" s="3" t="s">
        <v>84</v>
      </c>
      <c r="F21" s="3" t="s">
        <v>84</v>
      </c>
      <c r="G21" s="3" t="s">
        <v>140</v>
      </c>
      <c r="H21" s="3">
        <v>17</v>
      </c>
      <c r="I21" s="1">
        <f t="shared" si="3"/>
        <v>15</v>
      </c>
      <c r="J21" s="1">
        <f t="shared" si="4"/>
        <v>2</v>
      </c>
      <c r="K21" s="1">
        <f t="shared" si="5"/>
        <v>249</v>
      </c>
      <c r="L21" s="1">
        <f t="shared" si="6"/>
        <v>225</v>
      </c>
      <c r="M21" s="1">
        <f t="shared" si="7"/>
        <v>24</v>
      </c>
      <c r="N21" s="1">
        <f t="shared" si="8"/>
        <v>116</v>
      </c>
      <c r="O21" s="1">
        <v>3</v>
      </c>
      <c r="P21" s="1">
        <v>5</v>
      </c>
      <c r="Q21" s="1">
        <v>105</v>
      </c>
      <c r="R21" s="1">
        <v>3</v>
      </c>
      <c r="S21" s="1">
        <f t="shared" si="9"/>
        <v>22</v>
      </c>
      <c r="T21" s="1">
        <f t="shared" si="10"/>
        <v>20</v>
      </c>
      <c r="U21" s="1">
        <v>1</v>
      </c>
      <c r="V21" s="1">
        <v>2</v>
      </c>
      <c r="W21" s="1">
        <v>9</v>
      </c>
      <c r="X21" s="1">
        <v>6</v>
      </c>
      <c r="Y21" s="1">
        <f t="shared" si="11"/>
        <v>1</v>
      </c>
      <c r="Z21" s="1">
        <f t="shared" si="11"/>
        <v>1</v>
      </c>
      <c r="AA21" s="1">
        <f t="shared" si="12"/>
        <v>4</v>
      </c>
      <c r="AB21" s="1">
        <f t="shared" si="13"/>
        <v>2</v>
      </c>
      <c r="AC21" s="1">
        <f t="shared" si="14"/>
        <v>1</v>
      </c>
      <c r="AD21" s="1">
        <f t="shared" si="15"/>
        <v>4</v>
      </c>
      <c r="AE21" s="1">
        <f t="shared" si="16"/>
        <v>37</v>
      </c>
      <c r="AF21" s="1">
        <f t="shared" si="17"/>
        <v>17</v>
      </c>
      <c r="AG21" s="1">
        <f t="shared" si="18"/>
        <v>67</v>
      </c>
    </row>
    <row r="22" spans="1:33" s="8" customFormat="1" ht="37.5" x14ac:dyDescent="0.25">
      <c r="A22" s="3">
        <v>14</v>
      </c>
      <c r="B22" s="3">
        <v>2</v>
      </c>
      <c r="C22" s="4">
        <v>2675</v>
      </c>
      <c r="D22" s="3" t="s">
        <v>53</v>
      </c>
      <c r="E22" s="3" t="s">
        <v>157</v>
      </c>
      <c r="F22" s="3" t="s">
        <v>158</v>
      </c>
      <c r="G22" s="3" t="s">
        <v>140</v>
      </c>
      <c r="H22" s="3">
        <v>16</v>
      </c>
      <c r="I22" s="1">
        <f t="shared" si="3"/>
        <v>14</v>
      </c>
      <c r="J22" s="1">
        <f t="shared" si="4"/>
        <v>2</v>
      </c>
      <c r="K22" s="1">
        <f t="shared" si="5"/>
        <v>234</v>
      </c>
      <c r="L22" s="1">
        <f t="shared" si="6"/>
        <v>210</v>
      </c>
      <c r="M22" s="1">
        <f t="shared" si="7"/>
        <v>24</v>
      </c>
      <c r="N22" s="1">
        <f t="shared" si="8"/>
        <v>116</v>
      </c>
      <c r="O22" s="1">
        <v>3</v>
      </c>
      <c r="P22" s="1">
        <v>5</v>
      </c>
      <c r="Q22" s="1">
        <v>105</v>
      </c>
      <c r="R22" s="1">
        <v>3</v>
      </c>
      <c r="S22" s="1">
        <f t="shared" si="9"/>
        <v>21</v>
      </c>
      <c r="T22" s="1">
        <f t="shared" si="10"/>
        <v>19</v>
      </c>
      <c r="U22" s="1">
        <v>1</v>
      </c>
      <c r="V22" s="1">
        <v>2</v>
      </c>
      <c r="W22" s="1">
        <v>8</v>
      </c>
      <c r="X22" s="1">
        <v>6</v>
      </c>
      <c r="Y22" s="1">
        <f t="shared" si="11"/>
        <v>1</v>
      </c>
      <c r="Z22" s="1">
        <f t="shared" si="11"/>
        <v>1</v>
      </c>
      <c r="AA22" s="1">
        <f t="shared" si="12"/>
        <v>4</v>
      </c>
      <c r="AB22" s="1">
        <f t="shared" si="13"/>
        <v>2</v>
      </c>
      <c r="AC22" s="1">
        <f t="shared" si="14"/>
        <v>1</v>
      </c>
      <c r="AD22" s="1">
        <f t="shared" si="15"/>
        <v>4</v>
      </c>
      <c r="AE22" s="1">
        <f t="shared" si="16"/>
        <v>35</v>
      </c>
      <c r="AF22" s="1">
        <f t="shared" si="17"/>
        <v>16</v>
      </c>
      <c r="AG22" s="1">
        <f t="shared" si="18"/>
        <v>64</v>
      </c>
    </row>
    <row r="23" spans="1:33" s="8" customFormat="1" ht="56.25" x14ac:dyDescent="0.25">
      <c r="A23" s="3">
        <v>15</v>
      </c>
      <c r="B23" s="3">
        <v>14</v>
      </c>
      <c r="C23" s="4">
        <v>2719</v>
      </c>
      <c r="D23" s="3" t="s">
        <v>56</v>
      </c>
      <c r="E23" s="3" t="s">
        <v>145</v>
      </c>
      <c r="F23" s="3" t="s">
        <v>143</v>
      </c>
      <c r="G23" s="3" t="s">
        <v>140</v>
      </c>
      <c r="H23" s="3">
        <v>16</v>
      </c>
      <c r="I23" s="1">
        <f t="shared" si="3"/>
        <v>14</v>
      </c>
      <c r="J23" s="1">
        <f t="shared" si="4"/>
        <v>2</v>
      </c>
      <c r="K23" s="1">
        <f t="shared" si="5"/>
        <v>234</v>
      </c>
      <c r="L23" s="1">
        <f t="shared" si="6"/>
        <v>210</v>
      </c>
      <c r="M23" s="1">
        <f t="shared" si="7"/>
        <v>24</v>
      </c>
      <c r="N23" s="1">
        <f t="shared" si="8"/>
        <v>116</v>
      </c>
      <c r="O23" s="1">
        <v>3</v>
      </c>
      <c r="P23" s="1">
        <v>5</v>
      </c>
      <c r="Q23" s="1">
        <v>105</v>
      </c>
      <c r="R23" s="1">
        <v>3</v>
      </c>
      <c r="S23" s="1">
        <f t="shared" si="9"/>
        <v>21</v>
      </c>
      <c r="T23" s="1">
        <f t="shared" si="10"/>
        <v>19</v>
      </c>
      <c r="U23" s="1">
        <v>1</v>
      </c>
      <c r="V23" s="1">
        <v>2</v>
      </c>
      <c r="W23" s="1">
        <v>10</v>
      </c>
      <c r="X23" s="1">
        <v>6</v>
      </c>
      <c r="Y23" s="1">
        <f t="shared" si="11"/>
        <v>1</v>
      </c>
      <c r="Z23" s="1">
        <f t="shared" si="11"/>
        <v>1</v>
      </c>
      <c r="AA23" s="1">
        <f t="shared" si="12"/>
        <v>4</v>
      </c>
      <c r="AB23" s="1">
        <f t="shared" si="13"/>
        <v>2</v>
      </c>
      <c r="AC23" s="1">
        <f t="shared" si="14"/>
        <v>1</v>
      </c>
      <c r="AD23" s="1">
        <f t="shared" si="15"/>
        <v>4</v>
      </c>
      <c r="AE23" s="1">
        <f t="shared" si="16"/>
        <v>35</v>
      </c>
      <c r="AF23" s="1">
        <f t="shared" si="17"/>
        <v>16</v>
      </c>
      <c r="AG23" s="1">
        <f t="shared" si="18"/>
        <v>64</v>
      </c>
    </row>
    <row r="24" spans="1:33" s="8" customFormat="1" ht="37.5" x14ac:dyDescent="0.25">
      <c r="A24" s="3">
        <v>16</v>
      </c>
      <c r="B24" s="3">
        <v>9</v>
      </c>
      <c r="C24" s="4">
        <v>2720</v>
      </c>
      <c r="D24" s="3" t="s">
        <v>34</v>
      </c>
      <c r="E24" s="3" t="s">
        <v>74</v>
      </c>
      <c r="F24" s="3" t="s">
        <v>74</v>
      </c>
      <c r="G24" s="3" t="s">
        <v>140</v>
      </c>
      <c r="H24" s="3">
        <v>19</v>
      </c>
      <c r="I24" s="1">
        <f t="shared" si="3"/>
        <v>17</v>
      </c>
      <c r="J24" s="1">
        <f t="shared" si="4"/>
        <v>2</v>
      </c>
      <c r="K24" s="1">
        <f t="shared" si="5"/>
        <v>279</v>
      </c>
      <c r="L24" s="1">
        <f t="shared" si="6"/>
        <v>255</v>
      </c>
      <c r="M24" s="1">
        <f t="shared" si="7"/>
        <v>24</v>
      </c>
      <c r="N24" s="1">
        <f t="shared" si="8"/>
        <v>116</v>
      </c>
      <c r="O24" s="1">
        <v>3</v>
      </c>
      <c r="P24" s="1">
        <v>5</v>
      </c>
      <c r="Q24" s="1">
        <v>105</v>
      </c>
      <c r="R24" s="1">
        <v>3</v>
      </c>
      <c r="S24" s="1">
        <f t="shared" si="9"/>
        <v>24</v>
      </c>
      <c r="T24" s="1">
        <f t="shared" si="10"/>
        <v>22</v>
      </c>
      <c r="U24" s="1">
        <v>1</v>
      </c>
      <c r="V24" s="1">
        <v>2</v>
      </c>
      <c r="W24" s="1">
        <v>10</v>
      </c>
      <c r="X24" s="1">
        <v>7</v>
      </c>
      <c r="Y24" s="1">
        <f t="shared" si="11"/>
        <v>1</v>
      </c>
      <c r="Z24" s="1">
        <f t="shared" si="11"/>
        <v>1</v>
      </c>
      <c r="AA24" s="1">
        <f t="shared" si="12"/>
        <v>4</v>
      </c>
      <c r="AB24" s="1">
        <f t="shared" si="13"/>
        <v>2</v>
      </c>
      <c r="AC24" s="1">
        <f t="shared" si="14"/>
        <v>1</v>
      </c>
      <c r="AD24" s="1">
        <f t="shared" si="15"/>
        <v>4</v>
      </c>
      <c r="AE24" s="1">
        <f t="shared" si="16"/>
        <v>41</v>
      </c>
      <c r="AF24" s="1">
        <f t="shared" si="17"/>
        <v>19</v>
      </c>
      <c r="AG24" s="1">
        <f t="shared" si="18"/>
        <v>73</v>
      </c>
    </row>
    <row r="25" spans="1:33" s="8" customFormat="1" ht="37.5" x14ac:dyDescent="0.25">
      <c r="A25" s="3">
        <v>17</v>
      </c>
      <c r="B25" s="3">
        <v>16</v>
      </c>
      <c r="C25" s="4">
        <v>2721</v>
      </c>
      <c r="D25" s="3" t="s">
        <v>59</v>
      </c>
      <c r="E25" s="3" t="s">
        <v>139</v>
      </c>
      <c r="F25" s="3" t="s">
        <v>138</v>
      </c>
      <c r="G25" s="3" t="s">
        <v>140</v>
      </c>
      <c r="H25" s="3">
        <v>17</v>
      </c>
      <c r="I25" s="1">
        <f t="shared" si="3"/>
        <v>15</v>
      </c>
      <c r="J25" s="1">
        <f t="shared" si="4"/>
        <v>2</v>
      </c>
      <c r="K25" s="1">
        <f t="shared" si="5"/>
        <v>249</v>
      </c>
      <c r="L25" s="1">
        <f t="shared" si="6"/>
        <v>225</v>
      </c>
      <c r="M25" s="1">
        <f t="shared" si="7"/>
        <v>24</v>
      </c>
      <c r="N25" s="1">
        <f t="shared" si="8"/>
        <v>116</v>
      </c>
      <c r="O25" s="1">
        <v>3</v>
      </c>
      <c r="P25" s="1">
        <v>5</v>
      </c>
      <c r="Q25" s="1">
        <v>105</v>
      </c>
      <c r="R25" s="1">
        <v>3</v>
      </c>
      <c r="S25" s="1">
        <f t="shared" si="9"/>
        <v>22</v>
      </c>
      <c r="T25" s="1">
        <f t="shared" si="10"/>
        <v>20</v>
      </c>
      <c r="U25" s="1">
        <v>1</v>
      </c>
      <c r="V25" s="1">
        <v>2</v>
      </c>
      <c r="W25" s="1">
        <v>10</v>
      </c>
      <c r="X25" s="1">
        <v>7</v>
      </c>
      <c r="Y25" s="1">
        <f t="shared" si="11"/>
        <v>1</v>
      </c>
      <c r="Z25" s="1">
        <f t="shared" si="11"/>
        <v>1</v>
      </c>
      <c r="AA25" s="1">
        <f t="shared" si="12"/>
        <v>4</v>
      </c>
      <c r="AB25" s="1">
        <f t="shared" si="13"/>
        <v>2</v>
      </c>
      <c r="AC25" s="1">
        <f t="shared" si="14"/>
        <v>1</v>
      </c>
      <c r="AD25" s="1">
        <f t="shared" si="15"/>
        <v>4</v>
      </c>
      <c r="AE25" s="1">
        <f t="shared" si="16"/>
        <v>37</v>
      </c>
      <c r="AF25" s="1">
        <f t="shared" si="17"/>
        <v>17</v>
      </c>
      <c r="AG25" s="1">
        <f t="shared" si="18"/>
        <v>67</v>
      </c>
    </row>
    <row r="26" spans="1:33" s="8" customFormat="1" ht="56.25" x14ac:dyDescent="0.25">
      <c r="A26" s="3">
        <v>18</v>
      </c>
      <c r="B26" s="3">
        <v>1</v>
      </c>
      <c r="C26" s="4">
        <v>2723</v>
      </c>
      <c r="D26" s="3" t="s">
        <v>31</v>
      </c>
      <c r="E26" s="3" t="s">
        <v>94</v>
      </c>
      <c r="F26" s="3" t="s">
        <v>94</v>
      </c>
      <c r="G26" s="3" t="s">
        <v>140</v>
      </c>
      <c r="H26" s="3">
        <v>19</v>
      </c>
      <c r="I26" s="1">
        <f t="shared" si="3"/>
        <v>17</v>
      </c>
      <c r="J26" s="1">
        <f t="shared" si="4"/>
        <v>2</v>
      </c>
      <c r="K26" s="1">
        <f t="shared" si="5"/>
        <v>279</v>
      </c>
      <c r="L26" s="1">
        <f t="shared" si="6"/>
        <v>255</v>
      </c>
      <c r="M26" s="1">
        <f t="shared" si="7"/>
        <v>24</v>
      </c>
      <c r="N26" s="1">
        <f t="shared" si="8"/>
        <v>116</v>
      </c>
      <c r="O26" s="1">
        <v>3</v>
      </c>
      <c r="P26" s="1">
        <v>5</v>
      </c>
      <c r="Q26" s="1">
        <v>105</v>
      </c>
      <c r="R26" s="1">
        <v>3</v>
      </c>
      <c r="S26" s="1">
        <f t="shared" si="9"/>
        <v>24</v>
      </c>
      <c r="T26" s="1">
        <f t="shared" si="10"/>
        <v>22</v>
      </c>
      <c r="U26" s="1">
        <v>1</v>
      </c>
      <c r="V26" s="1">
        <v>2</v>
      </c>
      <c r="W26" s="1">
        <v>10</v>
      </c>
      <c r="X26" s="1">
        <v>7</v>
      </c>
      <c r="Y26" s="1">
        <f t="shared" si="11"/>
        <v>1</v>
      </c>
      <c r="Z26" s="1">
        <f t="shared" si="11"/>
        <v>1</v>
      </c>
      <c r="AA26" s="1">
        <f t="shared" si="12"/>
        <v>4</v>
      </c>
      <c r="AB26" s="1">
        <f t="shared" si="13"/>
        <v>2</v>
      </c>
      <c r="AC26" s="1">
        <f t="shared" si="14"/>
        <v>1</v>
      </c>
      <c r="AD26" s="1">
        <f t="shared" si="15"/>
        <v>4</v>
      </c>
      <c r="AE26" s="1">
        <f t="shared" si="16"/>
        <v>41</v>
      </c>
      <c r="AF26" s="1">
        <f t="shared" si="17"/>
        <v>19</v>
      </c>
      <c r="AG26" s="1">
        <f t="shared" si="18"/>
        <v>73</v>
      </c>
    </row>
    <row r="27" spans="1:33" s="8" customFormat="1" ht="37.5" x14ac:dyDescent="0.25">
      <c r="A27" s="3">
        <v>19</v>
      </c>
      <c r="B27" s="3">
        <v>3</v>
      </c>
      <c r="C27" s="4">
        <v>2744</v>
      </c>
      <c r="D27" s="3" t="s">
        <v>33</v>
      </c>
      <c r="E27" s="3" t="s">
        <v>142</v>
      </c>
      <c r="F27" s="3" t="s">
        <v>96</v>
      </c>
      <c r="G27" s="3" t="s">
        <v>140</v>
      </c>
      <c r="H27" s="3">
        <v>19</v>
      </c>
      <c r="I27" s="1">
        <f t="shared" si="3"/>
        <v>17</v>
      </c>
      <c r="J27" s="1">
        <f t="shared" si="4"/>
        <v>2</v>
      </c>
      <c r="K27" s="1">
        <f t="shared" si="5"/>
        <v>279</v>
      </c>
      <c r="L27" s="1">
        <f t="shared" si="6"/>
        <v>255</v>
      </c>
      <c r="M27" s="1">
        <f t="shared" si="7"/>
        <v>24</v>
      </c>
      <c r="N27" s="1">
        <f t="shared" si="8"/>
        <v>116</v>
      </c>
      <c r="O27" s="1">
        <v>3</v>
      </c>
      <c r="P27" s="1">
        <v>5</v>
      </c>
      <c r="Q27" s="1">
        <v>105</v>
      </c>
      <c r="R27" s="1">
        <v>3</v>
      </c>
      <c r="S27" s="1">
        <f t="shared" si="9"/>
        <v>24</v>
      </c>
      <c r="T27" s="1">
        <f t="shared" si="10"/>
        <v>22</v>
      </c>
      <c r="U27" s="1">
        <v>1</v>
      </c>
      <c r="V27" s="1">
        <v>2</v>
      </c>
      <c r="W27" s="1">
        <v>10</v>
      </c>
      <c r="X27" s="1">
        <v>7</v>
      </c>
      <c r="Y27" s="1">
        <f t="shared" si="11"/>
        <v>1</v>
      </c>
      <c r="Z27" s="1">
        <f t="shared" si="11"/>
        <v>1</v>
      </c>
      <c r="AA27" s="1">
        <f t="shared" si="12"/>
        <v>4</v>
      </c>
      <c r="AB27" s="1">
        <f t="shared" si="13"/>
        <v>2</v>
      </c>
      <c r="AC27" s="1">
        <f t="shared" si="14"/>
        <v>1</v>
      </c>
      <c r="AD27" s="1">
        <f t="shared" si="15"/>
        <v>4</v>
      </c>
      <c r="AE27" s="1">
        <f t="shared" si="16"/>
        <v>41</v>
      </c>
      <c r="AF27" s="1">
        <f t="shared" si="17"/>
        <v>19</v>
      </c>
      <c r="AG27" s="1">
        <f t="shared" si="18"/>
        <v>73</v>
      </c>
    </row>
    <row r="28" spans="1:33" s="8" customFormat="1" ht="37.5" x14ac:dyDescent="0.25">
      <c r="A28" s="3">
        <v>20</v>
      </c>
      <c r="B28" s="3">
        <v>3</v>
      </c>
      <c r="C28" s="4">
        <v>2749</v>
      </c>
      <c r="D28" s="3" t="s">
        <v>29</v>
      </c>
      <c r="E28" s="3" t="s">
        <v>141</v>
      </c>
      <c r="F28" s="3" t="s">
        <v>96</v>
      </c>
      <c r="G28" s="3" t="s">
        <v>140</v>
      </c>
      <c r="H28" s="3">
        <v>19</v>
      </c>
      <c r="I28" s="1">
        <f t="shared" si="3"/>
        <v>17</v>
      </c>
      <c r="J28" s="1">
        <f t="shared" si="4"/>
        <v>2</v>
      </c>
      <c r="K28" s="1">
        <f t="shared" si="5"/>
        <v>279</v>
      </c>
      <c r="L28" s="1">
        <f t="shared" si="6"/>
        <v>255</v>
      </c>
      <c r="M28" s="1">
        <f t="shared" si="7"/>
        <v>24</v>
      </c>
      <c r="N28" s="1">
        <f t="shared" si="8"/>
        <v>116</v>
      </c>
      <c r="O28" s="1">
        <v>3</v>
      </c>
      <c r="P28" s="1">
        <v>5</v>
      </c>
      <c r="Q28" s="1">
        <v>105</v>
      </c>
      <c r="R28" s="1">
        <v>3</v>
      </c>
      <c r="S28" s="1">
        <f t="shared" si="9"/>
        <v>24</v>
      </c>
      <c r="T28" s="1">
        <f t="shared" si="10"/>
        <v>22</v>
      </c>
      <c r="U28" s="1">
        <v>1</v>
      </c>
      <c r="V28" s="1">
        <v>2</v>
      </c>
      <c r="W28" s="1">
        <v>10</v>
      </c>
      <c r="X28" s="1">
        <v>7</v>
      </c>
      <c r="Y28" s="1">
        <f t="shared" si="11"/>
        <v>1</v>
      </c>
      <c r="Z28" s="1">
        <f t="shared" si="11"/>
        <v>1</v>
      </c>
      <c r="AA28" s="1">
        <f t="shared" si="12"/>
        <v>4</v>
      </c>
      <c r="AB28" s="1">
        <f t="shared" si="13"/>
        <v>2</v>
      </c>
      <c r="AC28" s="1">
        <f t="shared" si="14"/>
        <v>1</v>
      </c>
      <c r="AD28" s="1">
        <f t="shared" si="15"/>
        <v>4</v>
      </c>
      <c r="AE28" s="1">
        <f t="shared" si="16"/>
        <v>41</v>
      </c>
      <c r="AF28" s="1">
        <f t="shared" si="17"/>
        <v>19</v>
      </c>
      <c r="AG28" s="1">
        <f t="shared" si="18"/>
        <v>73</v>
      </c>
    </row>
    <row r="29" spans="1:33" s="8" customFormat="1" ht="37.5" x14ac:dyDescent="0.25">
      <c r="A29" s="3">
        <v>21</v>
      </c>
      <c r="B29" s="3">
        <v>16</v>
      </c>
      <c r="C29" s="4">
        <v>2825</v>
      </c>
      <c r="D29" s="3" t="s">
        <v>61</v>
      </c>
      <c r="E29" s="3" t="s">
        <v>81</v>
      </c>
      <c r="F29" s="3" t="s">
        <v>81</v>
      </c>
      <c r="G29" s="3" t="s">
        <v>140</v>
      </c>
      <c r="H29" s="3">
        <v>17</v>
      </c>
      <c r="I29" s="1">
        <f t="shared" si="3"/>
        <v>15</v>
      </c>
      <c r="J29" s="1">
        <f t="shared" si="4"/>
        <v>2</v>
      </c>
      <c r="K29" s="1">
        <f t="shared" si="5"/>
        <v>249</v>
      </c>
      <c r="L29" s="1">
        <f t="shared" si="6"/>
        <v>225</v>
      </c>
      <c r="M29" s="1">
        <f t="shared" si="7"/>
        <v>24</v>
      </c>
      <c r="N29" s="1">
        <f t="shared" si="8"/>
        <v>116</v>
      </c>
      <c r="O29" s="1">
        <v>3</v>
      </c>
      <c r="P29" s="1">
        <v>5</v>
      </c>
      <c r="Q29" s="1">
        <v>105</v>
      </c>
      <c r="R29" s="1">
        <v>3</v>
      </c>
      <c r="S29" s="1">
        <f t="shared" si="9"/>
        <v>22</v>
      </c>
      <c r="T29" s="1">
        <f t="shared" si="10"/>
        <v>20</v>
      </c>
      <c r="U29" s="1">
        <v>1</v>
      </c>
      <c r="V29" s="1">
        <v>2</v>
      </c>
      <c r="W29" s="1">
        <v>9</v>
      </c>
      <c r="X29" s="1">
        <v>6</v>
      </c>
      <c r="Y29" s="1">
        <f t="shared" ref="Y29:Z48" si="19">$H$9/$H$9</f>
        <v>1</v>
      </c>
      <c r="Z29" s="1">
        <f t="shared" si="19"/>
        <v>1</v>
      </c>
      <c r="AA29" s="1">
        <f t="shared" si="12"/>
        <v>4</v>
      </c>
      <c r="AB29" s="1">
        <f t="shared" si="13"/>
        <v>2</v>
      </c>
      <c r="AC29" s="1">
        <f t="shared" si="14"/>
        <v>1</v>
      </c>
      <c r="AD29" s="1">
        <f t="shared" si="15"/>
        <v>4</v>
      </c>
      <c r="AE29" s="1">
        <f t="shared" si="16"/>
        <v>37</v>
      </c>
      <c r="AF29" s="1">
        <f t="shared" si="17"/>
        <v>17</v>
      </c>
      <c r="AG29" s="1">
        <f t="shared" si="18"/>
        <v>67</v>
      </c>
    </row>
    <row r="30" spans="1:33" s="8" customFormat="1" ht="56.25" x14ac:dyDescent="0.25">
      <c r="A30" s="3">
        <v>22</v>
      </c>
      <c r="B30" s="3">
        <v>13</v>
      </c>
      <c r="C30" s="4">
        <v>2827</v>
      </c>
      <c r="D30" s="3" t="s">
        <v>49</v>
      </c>
      <c r="E30" s="3" t="s">
        <v>69</v>
      </c>
      <c r="F30" s="3" t="s">
        <v>150</v>
      </c>
      <c r="G30" s="3" t="s">
        <v>140</v>
      </c>
      <c r="H30" s="3">
        <v>11</v>
      </c>
      <c r="I30" s="1">
        <v>0</v>
      </c>
      <c r="J30" s="1">
        <f t="shared" si="4"/>
        <v>11</v>
      </c>
      <c r="K30" s="1">
        <v>132</v>
      </c>
      <c r="L30" s="1">
        <v>0</v>
      </c>
      <c r="M30" s="1">
        <f t="shared" si="7"/>
        <v>132</v>
      </c>
      <c r="N30" s="1">
        <f t="shared" si="8"/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f t="shared" si="19"/>
        <v>1</v>
      </c>
      <c r="Z30" s="1">
        <f t="shared" si="19"/>
        <v>1</v>
      </c>
      <c r="AA30" s="1">
        <f t="shared" si="12"/>
        <v>4</v>
      </c>
      <c r="AB30" s="1">
        <v>0</v>
      </c>
      <c r="AC30" s="1">
        <v>0</v>
      </c>
      <c r="AD30" s="1">
        <f t="shared" si="15"/>
        <v>4</v>
      </c>
      <c r="AE30" s="1">
        <f t="shared" si="16"/>
        <v>25</v>
      </c>
      <c r="AF30" s="1">
        <f t="shared" si="17"/>
        <v>11</v>
      </c>
      <c r="AG30" s="1">
        <f t="shared" si="18"/>
        <v>46</v>
      </c>
    </row>
    <row r="31" spans="1:33" s="8" customFormat="1" ht="36" customHeight="1" x14ac:dyDescent="0.25">
      <c r="A31" s="3">
        <v>23</v>
      </c>
      <c r="B31" s="3">
        <v>2</v>
      </c>
      <c r="C31" s="4">
        <v>2844</v>
      </c>
      <c r="D31" s="3" t="s">
        <v>21</v>
      </c>
      <c r="E31" s="3" t="s">
        <v>156</v>
      </c>
      <c r="F31" s="3" t="s">
        <v>158</v>
      </c>
      <c r="G31" s="3" t="s">
        <v>140</v>
      </c>
      <c r="H31" s="3">
        <v>18</v>
      </c>
      <c r="I31" s="1">
        <f t="shared" ref="I31:I47" si="20">H31-2</f>
        <v>16</v>
      </c>
      <c r="J31" s="1">
        <f t="shared" si="4"/>
        <v>2</v>
      </c>
      <c r="K31" s="1">
        <f t="shared" ref="K31:K47" si="21">(H31-2)*15+24</f>
        <v>264</v>
      </c>
      <c r="L31" s="1">
        <f t="shared" ref="L31:L47" si="22">I31*15</f>
        <v>240</v>
      </c>
      <c r="M31" s="1">
        <f t="shared" si="7"/>
        <v>24</v>
      </c>
      <c r="N31" s="1">
        <f t="shared" si="8"/>
        <v>116</v>
      </c>
      <c r="O31" s="1">
        <v>3</v>
      </c>
      <c r="P31" s="1">
        <v>5</v>
      </c>
      <c r="Q31" s="1">
        <v>105</v>
      </c>
      <c r="R31" s="1">
        <v>3</v>
      </c>
      <c r="S31" s="1">
        <f t="shared" ref="S31:S47" si="23">H31+5</f>
        <v>23</v>
      </c>
      <c r="T31" s="1">
        <f t="shared" ref="T31:T47" si="24">H31+3</f>
        <v>21</v>
      </c>
      <c r="U31" s="1">
        <v>1</v>
      </c>
      <c r="V31" s="1">
        <v>2</v>
      </c>
      <c r="W31" s="1">
        <v>9</v>
      </c>
      <c r="X31" s="1">
        <v>7</v>
      </c>
      <c r="Y31" s="1">
        <f t="shared" si="19"/>
        <v>1</v>
      </c>
      <c r="Z31" s="1">
        <f t="shared" si="19"/>
        <v>1</v>
      </c>
      <c r="AA31" s="1">
        <f t="shared" si="12"/>
        <v>4</v>
      </c>
      <c r="AB31" s="1">
        <f t="shared" si="13"/>
        <v>2</v>
      </c>
      <c r="AC31" s="1">
        <f t="shared" si="14"/>
        <v>1</v>
      </c>
      <c r="AD31" s="1">
        <f t="shared" si="15"/>
        <v>4</v>
      </c>
      <c r="AE31" s="1">
        <f t="shared" si="16"/>
        <v>39</v>
      </c>
      <c r="AF31" s="1">
        <f t="shared" si="17"/>
        <v>18</v>
      </c>
      <c r="AG31" s="1">
        <f t="shared" si="18"/>
        <v>70</v>
      </c>
    </row>
    <row r="32" spans="1:33" s="8" customFormat="1" ht="56.25" x14ac:dyDescent="0.25">
      <c r="A32" s="3">
        <v>24</v>
      </c>
      <c r="B32" s="3">
        <v>16</v>
      </c>
      <c r="C32" s="4">
        <v>2845</v>
      </c>
      <c r="D32" s="3" t="s">
        <v>38</v>
      </c>
      <c r="E32" s="3" t="s">
        <v>101</v>
      </c>
      <c r="F32" s="3" t="s">
        <v>138</v>
      </c>
      <c r="G32" s="3" t="s">
        <v>140</v>
      </c>
      <c r="H32" s="3">
        <v>18</v>
      </c>
      <c r="I32" s="1">
        <f t="shared" si="20"/>
        <v>16</v>
      </c>
      <c r="J32" s="1">
        <f t="shared" si="4"/>
        <v>2</v>
      </c>
      <c r="K32" s="1">
        <f t="shared" si="21"/>
        <v>264</v>
      </c>
      <c r="L32" s="1">
        <f t="shared" si="22"/>
        <v>240</v>
      </c>
      <c r="M32" s="1">
        <f t="shared" si="7"/>
        <v>24</v>
      </c>
      <c r="N32" s="1">
        <f t="shared" si="8"/>
        <v>116</v>
      </c>
      <c r="O32" s="1">
        <v>3</v>
      </c>
      <c r="P32" s="1">
        <v>5</v>
      </c>
      <c r="Q32" s="1">
        <v>105</v>
      </c>
      <c r="R32" s="1">
        <v>3</v>
      </c>
      <c r="S32" s="1">
        <f t="shared" si="23"/>
        <v>23</v>
      </c>
      <c r="T32" s="1">
        <f t="shared" si="24"/>
        <v>21</v>
      </c>
      <c r="U32" s="1">
        <v>1</v>
      </c>
      <c r="V32" s="1">
        <v>2</v>
      </c>
      <c r="W32" s="1">
        <v>14</v>
      </c>
      <c r="X32" s="1">
        <v>4</v>
      </c>
      <c r="Y32" s="1">
        <f t="shared" si="19"/>
        <v>1</v>
      </c>
      <c r="Z32" s="1">
        <f t="shared" si="19"/>
        <v>1</v>
      </c>
      <c r="AA32" s="1">
        <f t="shared" si="12"/>
        <v>4</v>
      </c>
      <c r="AB32" s="1">
        <f t="shared" si="13"/>
        <v>2</v>
      </c>
      <c r="AC32" s="1">
        <f t="shared" si="14"/>
        <v>1</v>
      </c>
      <c r="AD32" s="1">
        <f t="shared" si="15"/>
        <v>4</v>
      </c>
      <c r="AE32" s="1">
        <f t="shared" si="16"/>
        <v>39</v>
      </c>
      <c r="AF32" s="1">
        <f t="shared" si="17"/>
        <v>18</v>
      </c>
      <c r="AG32" s="1">
        <f t="shared" si="18"/>
        <v>70</v>
      </c>
    </row>
    <row r="33" spans="1:33" s="8" customFormat="1" ht="37.5" x14ac:dyDescent="0.25">
      <c r="A33" s="3">
        <v>25</v>
      </c>
      <c r="B33" s="3">
        <v>12</v>
      </c>
      <c r="C33" s="4">
        <v>2850</v>
      </c>
      <c r="D33" s="3" t="s">
        <v>32</v>
      </c>
      <c r="E33" s="3" t="s">
        <v>95</v>
      </c>
      <c r="F33" s="3" t="s">
        <v>95</v>
      </c>
      <c r="G33" s="3" t="s">
        <v>140</v>
      </c>
      <c r="H33" s="3">
        <v>19</v>
      </c>
      <c r="I33" s="1">
        <f t="shared" si="20"/>
        <v>17</v>
      </c>
      <c r="J33" s="1">
        <f t="shared" si="4"/>
        <v>2</v>
      </c>
      <c r="K33" s="1">
        <f t="shared" si="21"/>
        <v>279</v>
      </c>
      <c r="L33" s="1">
        <f t="shared" si="22"/>
        <v>255</v>
      </c>
      <c r="M33" s="1">
        <f t="shared" si="7"/>
        <v>24</v>
      </c>
      <c r="N33" s="1">
        <f t="shared" si="8"/>
        <v>116</v>
      </c>
      <c r="O33" s="1">
        <v>3</v>
      </c>
      <c r="P33" s="1">
        <v>5</v>
      </c>
      <c r="Q33" s="1">
        <v>105</v>
      </c>
      <c r="R33" s="1">
        <v>3</v>
      </c>
      <c r="S33" s="1">
        <f t="shared" si="23"/>
        <v>24</v>
      </c>
      <c r="T33" s="1">
        <f t="shared" si="24"/>
        <v>22</v>
      </c>
      <c r="U33" s="1">
        <v>1</v>
      </c>
      <c r="V33" s="1">
        <v>2</v>
      </c>
      <c r="W33" s="1">
        <v>12</v>
      </c>
      <c r="X33" s="1">
        <v>7</v>
      </c>
      <c r="Y33" s="1">
        <f t="shared" si="19"/>
        <v>1</v>
      </c>
      <c r="Z33" s="1">
        <f t="shared" si="19"/>
        <v>1</v>
      </c>
      <c r="AA33" s="1">
        <f t="shared" si="12"/>
        <v>4</v>
      </c>
      <c r="AB33" s="1">
        <f t="shared" si="13"/>
        <v>2</v>
      </c>
      <c r="AC33" s="1">
        <f t="shared" si="14"/>
        <v>1</v>
      </c>
      <c r="AD33" s="1">
        <f t="shared" si="15"/>
        <v>4</v>
      </c>
      <c r="AE33" s="1">
        <f t="shared" si="16"/>
        <v>41</v>
      </c>
      <c r="AF33" s="1">
        <f t="shared" si="17"/>
        <v>19</v>
      </c>
      <c r="AG33" s="1">
        <f t="shared" si="18"/>
        <v>73</v>
      </c>
    </row>
    <row r="34" spans="1:33" s="8" customFormat="1" ht="37.5" x14ac:dyDescent="0.25">
      <c r="A34" s="3">
        <v>26</v>
      </c>
      <c r="B34" s="3">
        <v>12</v>
      </c>
      <c r="C34" s="4">
        <v>2863</v>
      </c>
      <c r="D34" s="3" t="s">
        <v>131</v>
      </c>
      <c r="E34" s="3" t="s">
        <v>91</v>
      </c>
      <c r="F34" s="3" t="s">
        <v>91</v>
      </c>
      <c r="G34" s="3" t="s">
        <v>140</v>
      </c>
      <c r="H34" s="3">
        <v>18</v>
      </c>
      <c r="I34" s="1">
        <f t="shared" si="20"/>
        <v>16</v>
      </c>
      <c r="J34" s="1">
        <f t="shared" si="4"/>
        <v>2</v>
      </c>
      <c r="K34" s="1">
        <f t="shared" si="21"/>
        <v>264</v>
      </c>
      <c r="L34" s="1">
        <f t="shared" si="22"/>
        <v>240</v>
      </c>
      <c r="M34" s="1">
        <f t="shared" si="7"/>
        <v>24</v>
      </c>
      <c r="N34" s="1">
        <f t="shared" si="8"/>
        <v>116</v>
      </c>
      <c r="O34" s="1">
        <v>3</v>
      </c>
      <c r="P34" s="1">
        <v>5</v>
      </c>
      <c r="Q34" s="1">
        <v>105</v>
      </c>
      <c r="R34" s="1">
        <v>3</v>
      </c>
      <c r="S34" s="1">
        <f t="shared" si="23"/>
        <v>23</v>
      </c>
      <c r="T34" s="1">
        <f t="shared" si="24"/>
        <v>21</v>
      </c>
      <c r="U34" s="1">
        <v>1</v>
      </c>
      <c r="V34" s="1">
        <v>2</v>
      </c>
      <c r="W34" s="1">
        <v>0</v>
      </c>
      <c r="X34" s="1">
        <v>0</v>
      </c>
      <c r="Y34" s="1">
        <f t="shared" si="19"/>
        <v>1</v>
      </c>
      <c r="Z34" s="1">
        <f t="shared" si="19"/>
        <v>1</v>
      </c>
      <c r="AA34" s="1">
        <f t="shared" si="12"/>
        <v>4</v>
      </c>
      <c r="AB34" s="1">
        <f t="shared" si="13"/>
        <v>2</v>
      </c>
      <c r="AC34" s="1">
        <f t="shared" si="14"/>
        <v>1</v>
      </c>
      <c r="AD34" s="1">
        <f t="shared" si="15"/>
        <v>4</v>
      </c>
      <c r="AE34" s="1">
        <f t="shared" si="16"/>
        <v>39</v>
      </c>
      <c r="AF34" s="1">
        <f t="shared" si="17"/>
        <v>18</v>
      </c>
      <c r="AG34" s="1">
        <f t="shared" si="18"/>
        <v>70</v>
      </c>
    </row>
    <row r="35" spans="1:33" s="8" customFormat="1" ht="75" x14ac:dyDescent="0.25">
      <c r="A35" s="3">
        <v>27</v>
      </c>
      <c r="B35" s="3">
        <v>10</v>
      </c>
      <c r="C35" s="4">
        <v>2875</v>
      </c>
      <c r="D35" s="3" t="s">
        <v>66</v>
      </c>
      <c r="E35" s="3" t="s">
        <v>162</v>
      </c>
      <c r="F35" s="3" t="s">
        <v>87</v>
      </c>
      <c r="G35" s="3" t="s">
        <v>140</v>
      </c>
      <c r="H35" s="3">
        <v>18</v>
      </c>
      <c r="I35" s="1">
        <f t="shared" si="20"/>
        <v>16</v>
      </c>
      <c r="J35" s="1">
        <f t="shared" si="4"/>
        <v>2</v>
      </c>
      <c r="K35" s="1">
        <f t="shared" si="21"/>
        <v>264</v>
      </c>
      <c r="L35" s="1">
        <f t="shared" si="22"/>
        <v>240</v>
      </c>
      <c r="M35" s="1">
        <f t="shared" si="7"/>
        <v>24</v>
      </c>
      <c r="N35" s="1">
        <f t="shared" si="8"/>
        <v>116</v>
      </c>
      <c r="O35" s="1">
        <v>3</v>
      </c>
      <c r="P35" s="1">
        <v>5</v>
      </c>
      <c r="Q35" s="1">
        <v>105</v>
      </c>
      <c r="R35" s="1">
        <v>3</v>
      </c>
      <c r="S35" s="1">
        <f t="shared" si="23"/>
        <v>23</v>
      </c>
      <c r="T35" s="1">
        <f t="shared" si="24"/>
        <v>21</v>
      </c>
      <c r="U35" s="1">
        <v>1</v>
      </c>
      <c r="V35" s="1">
        <v>2</v>
      </c>
      <c r="W35" s="1">
        <v>9</v>
      </c>
      <c r="X35" s="1">
        <v>7</v>
      </c>
      <c r="Y35" s="1">
        <f t="shared" si="19"/>
        <v>1</v>
      </c>
      <c r="Z35" s="1">
        <f t="shared" si="19"/>
        <v>1</v>
      </c>
      <c r="AA35" s="1">
        <f t="shared" si="12"/>
        <v>4</v>
      </c>
      <c r="AB35" s="1">
        <f t="shared" si="13"/>
        <v>2</v>
      </c>
      <c r="AC35" s="1">
        <f t="shared" si="14"/>
        <v>1</v>
      </c>
      <c r="AD35" s="1">
        <f t="shared" si="15"/>
        <v>4</v>
      </c>
      <c r="AE35" s="1">
        <f t="shared" si="16"/>
        <v>39</v>
      </c>
      <c r="AF35" s="1">
        <f t="shared" si="17"/>
        <v>18</v>
      </c>
      <c r="AG35" s="1">
        <f t="shared" si="18"/>
        <v>70</v>
      </c>
    </row>
    <row r="36" spans="1:33" s="8" customFormat="1" ht="37.5" x14ac:dyDescent="0.25">
      <c r="A36" s="3">
        <v>28</v>
      </c>
      <c r="B36" s="3">
        <v>6</v>
      </c>
      <c r="C36" s="4">
        <v>2879</v>
      </c>
      <c r="D36" s="3" t="s">
        <v>35</v>
      </c>
      <c r="E36" s="3" t="s">
        <v>97</v>
      </c>
      <c r="F36" s="3" t="s">
        <v>97</v>
      </c>
      <c r="G36" s="3" t="s">
        <v>140</v>
      </c>
      <c r="H36" s="3">
        <v>19</v>
      </c>
      <c r="I36" s="1">
        <f t="shared" si="20"/>
        <v>17</v>
      </c>
      <c r="J36" s="1">
        <f t="shared" si="4"/>
        <v>2</v>
      </c>
      <c r="K36" s="1">
        <f t="shared" si="21"/>
        <v>279</v>
      </c>
      <c r="L36" s="1">
        <f t="shared" si="22"/>
        <v>255</v>
      </c>
      <c r="M36" s="1">
        <f t="shared" si="7"/>
        <v>24</v>
      </c>
      <c r="N36" s="1">
        <f t="shared" si="8"/>
        <v>116</v>
      </c>
      <c r="O36" s="1">
        <v>3</v>
      </c>
      <c r="P36" s="1">
        <v>5</v>
      </c>
      <c r="Q36" s="1">
        <v>105</v>
      </c>
      <c r="R36" s="1">
        <v>3</v>
      </c>
      <c r="S36" s="1">
        <f t="shared" si="23"/>
        <v>24</v>
      </c>
      <c r="T36" s="1">
        <f t="shared" si="24"/>
        <v>22</v>
      </c>
      <c r="U36" s="1">
        <v>1</v>
      </c>
      <c r="V36" s="1">
        <v>2</v>
      </c>
      <c r="W36" s="1">
        <v>10</v>
      </c>
      <c r="X36" s="1">
        <v>7</v>
      </c>
      <c r="Y36" s="1">
        <f t="shared" si="19"/>
        <v>1</v>
      </c>
      <c r="Z36" s="1">
        <f t="shared" si="19"/>
        <v>1</v>
      </c>
      <c r="AA36" s="1">
        <f t="shared" si="12"/>
        <v>4</v>
      </c>
      <c r="AB36" s="1">
        <f t="shared" si="13"/>
        <v>2</v>
      </c>
      <c r="AC36" s="1">
        <f t="shared" si="14"/>
        <v>1</v>
      </c>
      <c r="AD36" s="1">
        <f t="shared" si="15"/>
        <v>4</v>
      </c>
      <c r="AE36" s="1">
        <f t="shared" si="16"/>
        <v>41</v>
      </c>
      <c r="AF36" s="1">
        <f t="shared" si="17"/>
        <v>19</v>
      </c>
      <c r="AG36" s="1">
        <f t="shared" si="18"/>
        <v>73</v>
      </c>
    </row>
    <row r="37" spans="1:33" s="8" customFormat="1" ht="37.5" x14ac:dyDescent="0.25">
      <c r="A37" s="3">
        <v>29</v>
      </c>
      <c r="B37" s="3">
        <v>14</v>
      </c>
      <c r="C37" s="4">
        <v>2886</v>
      </c>
      <c r="D37" s="3" t="s">
        <v>52</v>
      </c>
      <c r="E37" s="3" t="s">
        <v>144</v>
      </c>
      <c r="F37" s="3" t="s">
        <v>143</v>
      </c>
      <c r="G37" s="3" t="s">
        <v>140</v>
      </c>
      <c r="H37" s="3">
        <v>15</v>
      </c>
      <c r="I37" s="1">
        <f t="shared" si="20"/>
        <v>13</v>
      </c>
      <c r="J37" s="1">
        <f t="shared" si="4"/>
        <v>2</v>
      </c>
      <c r="K37" s="1">
        <f t="shared" si="21"/>
        <v>219</v>
      </c>
      <c r="L37" s="1">
        <f t="shared" si="22"/>
        <v>195</v>
      </c>
      <c r="M37" s="1">
        <f t="shared" si="7"/>
        <v>24</v>
      </c>
      <c r="N37" s="1">
        <f t="shared" si="8"/>
        <v>116</v>
      </c>
      <c r="O37" s="1">
        <v>3</v>
      </c>
      <c r="P37" s="1">
        <v>5</v>
      </c>
      <c r="Q37" s="1">
        <v>105</v>
      </c>
      <c r="R37" s="1">
        <v>3</v>
      </c>
      <c r="S37" s="1">
        <f t="shared" si="23"/>
        <v>20</v>
      </c>
      <c r="T37" s="1">
        <f t="shared" si="24"/>
        <v>18</v>
      </c>
      <c r="U37" s="1">
        <v>1</v>
      </c>
      <c r="V37" s="1">
        <v>2</v>
      </c>
      <c r="W37" s="1">
        <v>8</v>
      </c>
      <c r="X37" s="1">
        <v>5</v>
      </c>
      <c r="Y37" s="1">
        <f t="shared" si="19"/>
        <v>1</v>
      </c>
      <c r="Z37" s="1">
        <f t="shared" si="19"/>
        <v>1</v>
      </c>
      <c r="AA37" s="1">
        <f t="shared" si="12"/>
        <v>4</v>
      </c>
      <c r="AB37" s="1">
        <f t="shared" si="13"/>
        <v>2</v>
      </c>
      <c r="AC37" s="1">
        <f t="shared" si="14"/>
        <v>1</v>
      </c>
      <c r="AD37" s="1">
        <f t="shared" si="15"/>
        <v>4</v>
      </c>
      <c r="AE37" s="1">
        <f t="shared" si="16"/>
        <v>33</v>
      </c>
      <c r="AF37" s="1">
        <f t="shared" si="17"/>
        <v>15</v>
      </c>
      <c r="AG37" s="1">
        <f t="shared" si="18"/>
        <v>61</v>
      </c>
    </row>
    <row r="38" spans="1:33" s="8" customFormat="1" ht="37.5" x14ac:dyDescent="0.25">
      <c r="A38" s="3">
        <v>30</v>
      </c>
      <c r="B38" s="3">
        <v>5</v>
      </c>
      <c r="C38" s="4">
        <v>2957</v>
      </c>
      <c r="D38" s="3" t="s">
        <v>58</v>
      </c>
      <c r="E38" s="3" t="s">
        <v>76</v>
      </c>
      <c r="F38" s="3" t="s">
        <v>76</v>
      </c>
      <c r="G38" s="3" t="s">
        <v>140</v>
      </c>
      <c r="H38" s="3">
        <v>16</v>
      </c>
      <c r="I38" s="1">
        <f t="shared" si="20"/>
        <v>14</v>
      </c>
      <c r="J38" s="1">
        <f t="shared" si="4"/>
        <v>2</v>
      </c>
      <c r="K38" s="1">
        <f t="shared" si="21"/>
        <v>234</v>
      </c>
      <c r="L38" s="1">
        <f t="shared" si="22"/>
        <v>210</v>
      </c>
      <c r="M38" s="1">
        <f t="shared" si="7"/>
        <v>24</v>
      </c>
      <c r="N38" s="1">
        <f t="shared" si="8"/>
        <v>116</v>
      </c>
      <c r="O38" s="1">
        <v>3</v>
      </c>
      <c r="P38" s="1">
        <v>5</v>
      </c>
      <c r="Q38" s="1">
        <v>105</v>
      </c>
      <c r="R38" s="1">
        <v>3</v>
      </c>
      <c r="S38" s="1">
        <f t="shared" si="23"/>
        <v>21</v>
      </c>
      <c r="T38" s="1">
        <f t="shared" si="24"/>
        <v>19</v>
      </c>
      <c r="U38" s="1">
        <v>1</v>
      </c>
      <c r="V38" s="1">
        <v>2</v>
      </c>
      <c r="W38" s="1">
        <v>9</v>
      </c>
      <c r="X38" s="1">
        <v>5</v>
      </c>
      <c r="Y38" s="1">
        <f t="shared" si="19"/>
        <v>1</v>
      </c>
      <c r="Z38" s="1">
        <f t="shared" si="19"/>
        <v>1</v>
      </c>
      <c r="AA38" s="1">
        <f t="shared" si="12"/>
        <v>4</v>
      </c>
      <c r="AB38" s="1">
        <f t="shared" si="13"/>
        <v>2</v>
      </c>
      <c r="AC38" s="1">
        <f t="shared" si="14"/>
        <v>1</v>
      </c>
      <c r="AD38" s="1">
        <f t="shared" si="15"/>
        <v>4</v>
      </c>
      <c r="AE38" s="1">
        <f t="shared" si="16"/>
        <v>35</v>
      </c>
      <c r="AF38" s="1">
        <f t="shared" si="17"/>
        <v>16</v>
      </c>
      <c r="AG38" s="1">
        <f t="shared" si="18"/>
        <v>64</v>
      </c>
    </row>
    <row r="39" spans="1:33" s="8" customFormat="1" ht="56.25" x14ac:dyDescent="0.25">
      <c r="A39" s="3">
        <v>31</v>
      </c>
      <c r="B39" s="3">
        <v>10</v>
      </c>
      <c r="C39" s="4">
        <v>2964</v>
      </c>
      <c r="D39" s="3" t="s">
        <v>167</v>
      </c>
      <c r="E39" s="3" t="s">
        <v>102</v>
      </c>
      <c r="F39" s="3" t="s">
        <v>102</v>
      </c>
      <c r="G39" s="3" t="s">
        <v>140</v>
      </c>
      <c r="H39" s="3">
        <v>22</v>
      </c>
      <c r="I39" s="1">
        <f t="shared" si="20"/>
        <v>20</v>
      </c>
      <c r="J39" s="1">
        <f t="shared" si="4"/>
        <v>2</v>
      </c>
      <c r="K39" s="1">
        <f t="shared" si="21"/>
        <v>324</v>
      </c>
      <c r="L39" s="1">
        <f t="shared" si="22"/>
        <v>300</v>
      </c>
      <c r="M39" s="1">
        <f t="shared" si="7"/>
        <v>24</v>
      </c>
      <c r="N39" s="1">
        <f t="shared" si="8"/>
        <v>116</v>
      </c>
      <c r="O39" s="1">
        <v>3</v>
      </c>
      <c r="P39" s="1">
        <v>5</v>
      </c>
      <c r="Q39" s="1">
        <v>105</v>
      </c>
      <c r="R39" s="1">
        <v>3</v>
      </c>
      <c r="S39" s="1">
        <f t="shared" si="23"/>
        <v>27</v>
      </c>
      <c r="T39" s="1">
        <f t="shared" si="24"/>
        <v>25</v>
      </c>
      <c r="U39" s="1">
        <v>1</v>
      </c>
      <c r="V39" s="1">
        <v>2</v>
      </c>
      <c r="W39" s="1">
        <v>12</v>
      </c>
      <c r="X39" s="1">
        <v>8</v>
      </c>
      <c r="Y39" s="1">
        <f t="shared" si="19"/>
        <v>1</v>
      </c>
      <c r="Z39" s="1">
        <f t="shared" si="19"/>
        <v>1</v>
      </c>
      <c r="AA39" s="1">
        <f t="shared" si="12"/>
        <v>4</v>
      </c>
      <c r="AB39" s="1">
        <f t="shared" si="13"/>
        <v>2</v>
      </c>
      <c r="AC39" s="1">
        <f t="shared" si="14"/>
        <v>1</v>
      </c>
      <c r="AD39" s="1">
        <f t="shared" si="15"/>
        <v>4</v>
      </c>
      <c r="AE39" s="1">
        <f t="shared" si="16"/>
        <v>47</v>
      </c>
      <c r="AF39" s="1">
        <f t="shared" si="17"/>
        <v>22</v>
      </c>
      <c r="AG39" s="1">
        <f t="shared" si="18"/>
        <v>82</v>
      </c>
    </row>
    <row r="40" spans="1:33" s="8" customFormat="1" ht="37.5" x14ac:dyDescent="0.25">
      <c r="A40" s="3">
        <v>32</v>
      </c>
      <c r="B40" s="3">
        <v>13</v>
      </c>
      <c r="C40" s="4">
        <v>2965</v>
      </c>
      <c r="D40" s="3" t="s">
        <v>41</v>
      </c>
      <c r="E40" s="3" t="s">
        <v>159</v>
      </c>
      <c r="F40" s="3" t="s">
        <v>104</v>
      </c>
      <c r="G40" s="3" t="s">
        <v>140</v>
      </c>
      <c r="H40" s="4">
        <v>23</v>
      </c>
      <c r="I40" s="1">
        <f t="shared" si="20"/>
        <v>21</v>
      </c>
      <c r="J40" s="1">
        <f t="shared" si="4"/>
        <v>2</v>
      </c>
      <c r="K40" s="1">
        <f t="shared" si="21"/>
        <v>339</v>
      </c>
      <c r="L40" s="1">
        <f t="shared" si="22"/>
        <v>315</v>
      </c>
      <c r="M40" s="1">
        <f t="shared" si="7"/>
        <v>24</v>
      </c>
      <c r="N40" s="1">
        <f t="shared" si="8"/>
        <v>116</v>
      </c>
      <c r="O40" s="1">
        <v>3</v>
      </c>
      <c r="P40" s="1">
        <v>5</v>
      </c>
      <c r="Q40" s="1">
        <v>105</v>
      </c>
      <c r="R40" s="1">
        <v>3</v>
      </c>
      <c r="S40" s="1">
        <f t="shared" si="23"/>
        <v>28</v>
      </c>
      <c r="T40" s="1">
        <f t="shared" si="24"/>
        <v>26</v>
      </c>
      <c r="U40" s="1">
        <v>1</v>
      </c>
      <c r="V40" s="1">
        <v>2</v>
      </c>
      <c r="W40" s="1">
        <v>12</v>
      </c>
      <c r="X40" s="1">
        <v>9</v>
      </c>
      <c r="Y40" s="1">
        <f t="shared" si="19"/>
        <v>1</v>
      </c>
      <c r="Z40" s="1">
        <f t="shared" si="19"/>
        <v>1</v>
      </c>
      <c r="AA40" s="1">
        <f t="shared" si="12"/>
        <v>4</v>
      </c>
      <c r="AB40" s="1">
        <f t="shared" si="13"/>
        <v>2</v>
      </c>
      <c r="AC40" s="1">
        <f t="shared" si="14"/>
        <v>1</v>
      </c>
      <c r="AD40" s="1">
        <f t="shared" si="15"/>
        <v>4</v>
      </c>
      <c r="AE40" s="1">
        <f t="shared" si="16"/>
        <v>49</v>
      </c>
      <c r="AF40" s="1">
        <f t="shared" si="17"/>
        <v>23</v>
      </c>
      <c r="AG40" s="1">
        <f t="shared" si="18"/>
        <v>85</v>
      </c>
    </row>
    <row r="41" spans="1:33" s="8" customFormat="1" ht="56.25" x14ac:dyDescent="0.25">
      <c r="A41" s="3">
        <v>33</v>
      </c>
      <c r="B41" s="3">
        <v>15</v>
      </c>
      <c r="C41" s="4">
        <v>2976</v>
      </c>
      <c r="D41" s="3" t="s">
        <v>36</v>
      </c>
      <c r="E41" s="3" t="s">
        <v>99</v>
      </c>
      <c r="F41" s="3" t="s">
        <v>99</v>
      </c>
      <c r="G41" s="3" t="s">
        <v>140</v>
      </c>
      <c r="H41" s="3">
        <v>20</v>
      </c>
      <c r="I41" s="1">
        <f t="shared" si="20"/>
        <v>18</v>
      </c>
      <c r="J41" s="1">
        <f t="shared" ref="J41:J69" si="25">H41-I41</f>
        <v>2</v>
      </c>
      <c r="K41" s="1">
        <f t="shared" si="21"/>
        <v>294</v>
      </c>
      <c r="L41" s="1">
        <f t="shared" si="22"/>
        <v>270</v>
      </c>
      <c r="M41" s="1">
        <f t="shared" ref="M41:M69" si="26">J41*12</f>
        <v>24</v>
      </c>
      <c r="N41" s="1">
        <f t="shared" ref="N41:N69" si="27">O41+P41+Q41+R41</f>
        <v>116</v>
      </c>
      <c r="O41" s="1">
        <v>3</v>
      </c>
      <c r="P41" s="1">
        <v>5</v>
      </c>
      <c r="Q41" s="1">
        <v>105</v>
      </c>
      <c r="R41" s="1">
        <v>3</v>
      </c>
      <c r="S41" s="1">
        <f t="shared" si="23"/>
        <v>25</v>
      </c>
      <c r="T41" s="1">
        <f t="shared" si="24"/>
        <v>23</v>
      </c>
      <c r="U41" s="1">
        <v>1</v>
      </c>
      <c r="V41" s="1">
        <v>2</v>
      </c>
      <c r="W41" s="1">
        <v>11</v>
      </c>
      <c r="X41" s="1">
        <v>7</v>
      </c>
      <c r="Y41" s="1">
        <f t="shared" si="19"/>
        <v>1</v>
      </c>
      <c r="Z41" s="1">
        <f t="shared" si="19"/>
        <v>1</v>
      </c>
      <c r="AA41" s="1">
        <f t="shared" ref="AA41:AA69" si="28">$H$9/$H$9+3</f>
        <v>4</v>
      </c>
      <c r="AB41" s="1">
        <f t="shared" ref="AB41:AB69" si="29">$H$9/$H$9+1</f>
        <v>2</v>
      </c>
      <c r="AC41" s="1">
        <f t="shared" ref="AC41:AC69" si="30">$H$9/$H$9</f>
        <v>1</v>
      </c>
      <c r="AD41" s="1">
        <f t="shared" ref="AD41:AD69" si="31">$H$9/$H$9+3</f>
        <v>4</v>
      </c>
      <c r="AE41" s="1">
        <f t="shared" ref="AE41:AE69" si="32">H41*2+3</f>
        <v>43</v>
      </c>
      <c r="AF41" s="1">
        <f t="shared" ref="AF41:AF69" si="33">H41</f>
        <v>20</v>
      </c>
      <c r="AG41" s="1">
        <f t="shared" ref="AG41:AG69" si="34">SUM(Y41:AF41)</f>
        <v>76</v>
      </c>
    </row>
    <row r="42" spans="1:33" s="8" customFormat="1" ht="56.25" x14ac:dyDescent="0.25">
      <c r="A42" s="3">
        <v>34</v>
      </c>
      <c r="B42" s="3">
        <v>3</v>
      </c>
      <c r="C42" s="4">
        <v>2977</v>
      </c>
      <c r="D42" s="3" t="s">
        <v>50</v>
      </c>
      <c r="E42" s="3" t="s">
        <v>70</v>
      </c>
      <c r="F42" s="3" t="s">
        <v>70</v>
      </c>
      <c r="G42" s="3" t="s">
        <v>140</v>
      </c>
      <c r="H42" s="3">
        <v>15</v>
      </c>
      <c r="I42" s="1">
        <f t="shared" si="20"/>
        <v>13</v>
      </c>
      <c r="J42" s="1">
        <f t="shared" si="25"/>
        <v>2</v>
      </c>
      <c r="K42" s="1">
        <f t="shared" si="21"/>
        <v>219</v>
      </c>
      <c r="L42" s="1">
        <f t="shared" si="22"/>
        <v>195</v>
      </c>
      <c r="M42" s="1">
        <f t="shared" si="26"/>
        <v>24</v>
      </c>
      <c r="N42" s="1">
        <f t="shared" si="27"/>
        <v>116</v>
      </c>
      <c r="O42" s="1">
        <v>3</v>
      </c>
      <c r="P42" s="1">
        <v>5</v>
      </c>
      <c r="Q42" s="1">
        <v>105</v>
      </c>
      <c r="R42" s="1">
        <v>3</v>
      </c>
      <c r="S42" s="1">
        <f t="shared" si="23"/>
        <v>20</v>
      </c>
      <c r="T42" s="1">
        <f t="shared" si="24"/>
        <v>18</v>
      </c>
      <c r="U42" s="1">
        <v>1</v>
      </c>
      <c r="V42" s="1">
        <v>2</v>
      </c>
      <c r="W42" s="1">
        <v>8</v>
      </c>
      <c r="X42" s="1">
        <v>5</v>
      </c>
      <c r="Y42" s="1">
        <f t="shared" si="19"/>
        <v>1</v>
      </c>
      <c r="Z42" s="1">
        <f t="shared" si="19"/>
        <v>1</v>
      </c>
      <c r="AA42" s="1">
        <f t="shared" si="28"/>
        <v>4</v>
      </c>
      <c r="AB42" s="1">
        <f t="shared" si="29"/>
        <v>2</v>
      </c>
      <c r="AC42" s="1">
        <f t="shared" si="30"/>
        <v>1</v>
      </c>
      <c r="AD42" s="1">
        <f t="shared" si="31"/>
        <v>4</v>
      </c>
      <c r="AE42" s="1">
        <f t="shared" si="32"/>
        <v>33</v>
      </c>
      <c r="AF42" s="1">
        <f t="shared" si="33"/>
        <v>15</v>
      </c>
      <c r="AG42" s="1">
        <f t="shared" si="34"/>
        <v>61</v>
      </c>
    </row>
    <row r="43" spans="1:33" s="8" customFormat="1" ht="37.5" x14ac:dyDescent="0.25">
      <c r="A43" s="3">
        <v>35</v>
      </c>
      <c r="B43" s="3">
        <v>5</v>
      </c>
      <c r="C43" s="4">
        <v>2978</v>
      </c>
      <c r="D43" s="3" t="s">
        <v>26</v>
      </c>
      <c r="E43" s="3" t="s">
        <v>153</v>
      </c>
      <c r="F43" s="3" t="s">
        <v>155</v>
      </c>
      <c r="G43" s="3" t="s">
        <v>140</v>
      </c>
      <c r="H43" s="3">
        <v>19</v>
      </c>
      <c r="I43" s="1">
        <f t="shared" si="20"/>
        <v>17</v>
      </c>
      <c r="J43" s="1">
        <f t="shared" si="25"/>
        <v>2</v>
      </c>
      <c r="K43" s="1">
        <f t="shared" si="21"/>
        <v>279</v>
      </c>
      <c r="L43" s="1">
        <f t="shared" si="22"/>
        <v>255</v>
      </c>
      <c r="M43" s="1">
        <f t="shared" si="26"/>
        <v>24</v>
      </c>
      <c r="N43" s="1">
        <f t="shared" si="27"/>
        <v>116</v>
      </c>
      <c r="O43" s="1">
        <v>3</v>
      </c>
      <c r="P43" s="1">
        <v>5</v>
      </c>
      <c r="Q43" s="1">
        <v>105</v>
      </c>
      <c r="R43" s="1">
        <v>3</v>
      </c>
      <c r="S43" s="1">
        <f t="shared" si="23"/>
        <v>24</v>
      </c>
      <c r="T43" s="1">
        <f t="shared" si="24"/>
        <v>22</v>
      </c>
      <c r="U43" s="1">
        <v>1</v>
      </c>
      <c r="V43" s="1">
        <v>2</v>
      </c>
      <c r="W43" s="1">
        <v>10</v>
      </c>
      <c r="X43" s="1">
        <v>7</v>
      </c>
      <c r="Y43" s="1">
        <f t="shared" si="19"/>
        <v>1</v>
      </c>
      <c r="Z43" s="1">
        <f t="shared" si="19"/>
        <v>1</v>
      </c>
      <c r="AA43" s="1">
        <f t="shared" si="28"/>
        <v>4</v>
      </c>
      <c r="AB43" s="1">
        <f t="shared" si="29"/>
        <v>2</v>
      </c>
      <c r="AC43" s="1">
        <f t="shared" si="30"/>
        <v>1</v>
      </c>
      <c r="AD43" s="1">
        <f t="shared" si="31"/>
        <v>4</v>
      </c>
      <c r="AE43" s="1">
        <f t="shared" si="32"/>
        <v>41</v>
      </c>
      <c r="AF43" s="1">
        <f t="shared" si="33"/>
        <v>19</v>
      </c>
      <c r="AG43" s="1">
        <f t="shared" si="34"/>
        <v>73</v>
      </c>
    </row>
    <row r="44" spans="1:33" s="8" customFormat="1" ht="37.5" x14ac:dyDescent="0.25">
      <c r="A44" s="3">
        <v>36</v>
      </c>
      <c r="B44" s="3">
        <v>13</v>
      </c>
      <c r="C44" s="4">
        <v>2986</v>
      </c>
      <c r="D44" s="3" t="s">
        <v>37</v>
      </c>
      <c r="E44" s="3" t="s">
        <v>152</v>
      </c>
      <c r="F44" s="3" t="s">
        <v>100</v>
      </c>
      <c r="G44" s="3" t="s">
        <v>140</v>
      </c>
      <c r="H44" s="3">
        <v>20</v>
      </c>
      <c r="I44" s="1">
        <f t="shared" si="20"/>
        <v>18</v>
      </c>
      <c r="J44" s="1">
        <f t="shared" si="25"/>
        <v>2</v>
      </c>
      <c r="K44" s="1">
        <f t="shared" si="21"/>
        <v>294</v>
      </c>
      <c r="L44" s="1">
        <f t="shared" si="22"/>
        <v>270</v>
      </c>
      <c r="M44" s="1">
        <f t="shared" si="26"/>
        <v>24</v>
      </c>
      <c r="N44" s="1">
        <f t="shared" si="27"/>
        <v>116</v>
      </c>
      <c r="O44" s="1">
        <v>3</v>
      </c>
      <c r="P44" s="1">
        <v>5</v>
      </c>
      <c r="Q44" s="1">
        <v>105</v>
      </c>
      <c r="R44" s="1">
        <v>3</v>
      </c>
      <c r="S44" s="1">
        <f t="shared" si="23"/>
        <v>25</v>
      </c>
      <c r="T44" s="1">
        <f t="shared" si="24"/>
        <v>23</v>
      </c>
      <c r="U44" s="1">
        <v>1</v>
      </c>
      <c r="V44" s="1">
        <v>2</v>
      </c>
      <c r="W44" s="1">
        <v>11</v>
      </c>
      <c r="X44" s="1">
        <v>7</v>
      </c>
      <c r="Y44" s="1">
        <f t="shared" si="19"/>
        <v>1</v>
      </c>
      <c r="Z44" s="1">
        <f t="shared" si="19"/>
        <v>1</v>
      </c>
      <c r="AA44" s="1">
        <f t="shared" si="28"/>
        <v>4</v>
      </c>
      <c r="AB44" s="1">
        <f t="shared" si="29"/>
        <v>2</v>
      </c>
      <c r="AC44" s="1">
        <f t="shared" si="30"/>
        <v>1</v>
      </c>
      <c r="AD44" s="1">
        <f t="shared" si="31"/>
        <v>4</v>
      </c>
      <c r="AE44" s="1">
        <f t="shared" si="32"/>
        <v>43</v>
      </c>
      <c r="AF44" s="1">
        <f t="shared" si="33"/>
        <v>20</v>
      </c>
      <c r="AG44" s="1">
        <f t="shared" si="34"/>
        <v>76</v>
      </c>
    </row>
    <row r="45" spans="1:33" s="8" customFormat="1" ht="37.5" x14ac:dyDescent="0.25">
      <c r="A45" s="3">
        <v>37</v>
      </c>
      <c r="B45" s="3">
        <v>11</v>
      </c>
      <c r="C45" s="4">
        <v>3065</v>
      </c>
      <c r="D45" s="3" t="s">
        <v>60</v>
      </c>
      <c r="E45" s="3" t="s">
        <v>80</v>
      </c>
      <c r="F45" s="3" t="s">
        <v>80</v>
      </c>
      <c r="G45" s="3" t="s">
        <v>140</v>
      </c>
      <c r="H45" s="3">
        <v>17</v>
      </c>
      <c r="I45" s="1">
        <f t="shared" si="20"/>
        <v>15</v>
      </c>
      <c r="J45" s="1">
        <f t="shared" si="25"/>
        <v>2</v>
      </c>
      <c r="K45" s="1">
        <f t="shared" si="21"/>
        <v>249</v>
      </c>
      <c r="L45" s="1">
        <f t="shared" si="22"/>
        <v>225</v>
      </c>
      <c r="M45" s="1">
        <f t="shared" si="26"/>
        <v>24</v>
      </c>
      <c r="N45" s="1">
        <f t="shared" si="27"/>
        <v>116</v>
      </c>
      <c r="O45" s="1">
        <v>3</v>
      </c>
      <c r="P45" s="1">
        <v>5</v>
      </c>
      <c r="Q45" s="1">
        <v>105</v>
      </c>
      <c r="R45" s="1">
        <v>3</v>
      </c>
      <c r="S45" s="1">
        <f t="shared" si="23"/>
        <v>22</v>
      </c>
      <c r="T45" s="1">
        <f t="shared" si="24"/>
        <v>20</v>
      </c>
      <c r="U45" s="1">
        <v>1</v>
      </c>
      <c r="V45" s="1">
        <v>2</v>
      </c>
      <c r="W45" s="1">
        <v>9</v>
      </c>
      <c r="X45" s="1">
        <v>6</v>
      </c>
      <c r="Y45" s="1">
        <f t="shared" si="19"/>
        <v>1</v>
      </c>
      <c r="Z45" s="1">
        <f t="shared" si="19"/>
        <v>1</v>
      </c>
      <c r="AA45" s="1">
        <f t="shared" si="28"/>
        <v>4</v>
      </c>
      <c r="AB45" s="1">
        <f t="shared" si="29"/>
        <v>2</v>
      </c>
      <c r="AC45" s="1">
        <f t="shared" si="30"/>
        <v>1</v>
      </c>
      <c r="AD45" s="1">
        <f t="shared" si="31"/>
        <v>4</v>
      </c>
      <c r="AE45" s="1">
        <f t="shared" si="32"/>
        <v>37</v>
      </c>
      <c r="AF45" s="1">
        <f t="shared" si="33"/>
        <v>17</v>
      </c>
      <c r="AG45" s="1">
        <f t="shared" si="34"/>
        <v>67</v>
      </c>
    </row>
    <row r="46" spans="1:33" s="8" customFormat="1" ht="37.5" x14ac:dyDescent="0.25">
      <c r="A46" s="3">
        <v>38</v>
      </c>
      <c r="B46" s="3">
        <v>7</v>
      </c>
      <c r="C46" s="4">
        <v>3068</v>
      </c>
      <c r="D46" s="3" t="s">
        <v>23</v>
      </c>
      <c r="E46" s="3" t="s">
        <v>88</v>
      </c>
      <c r="F46" s="3" t="s">
        <v>88</v>
      </c>
      <c r="G46" s="3" t="s">
        <v>140</v>
      </c>
      <c r="H46" s="3">
        <v>18</v>
      </c>
      <c r="I46" s="1">
        <f t="shared" si="20"/>
        <v>16</v>
      </c>
      <c r="J46" s="1">
        <f t="shared" si="25"/>
        <v>2</v>
      </c>
      <c r="K46" s="1">
        <f t="shared" si="21"/>
        <v>264</v>
      </c>
      <c r="L46" s="1">
        <f t="shared" si="22"/>
        <v>240</v>
      </c>
      <c r="M46" s="1">
        <f t="shared" si="26"/>
        <v>24</v>
      </c>
      <c r="N46" s="1">
        <f t="shared" si="27"/>
        <v>116</v>
      </c>
      <c r="O46" s="1">
        <v>3</v>
      </c>
      <c r="P46" s="1">
        <v>5</v>
      </c>
      <c r="Q46" s="1">
        <v>105</v>
      </c>
      <c r="R46" s="1">
        <v>3</v>
      </c>
      <c r="S46" s="1">
        <f t="shared" si="23"/>
        <v>23</v>
      </c>
      <c r="T46" s="1">
        <f t="shared" si="24"/>
        <v>21</v>
      </c>
      <c r="U46" s="1">
        <v>1</v>
      </c>
      <c r="V46" s="1">
        <v>2</v>
      </c>
      <c r="W46" s="1">
        <v>9</v>
      </c>
      <c r="X46" s="1">
        <v>7</v>
      </c>
      <c r="Y46" s="1">
        <f t="shared" si="19"/>
        <v>1</v>
      </c>
      <c r="Z46" s="1">
        <f t="shared" si="19"/>
        <v>1</v>
      </c>
      <c r="AA46" s="1">
        <f t="shared" si="28"/>
        <v>4</v>
      </c>
      <c r="AB46" s="1">
        <f t="shared" si="29"/>
        <v>2</v>
      </c>
      <c r="AC46" s="1">
        <f t="shared" si="30"/>
        <v>1</v>
      </c>
      <c r="AD46" s="1">
        <f t="shared" si="31"/>
        <v>4</v>
      </c>
      <c r="AE46" s="1">
        <f t="shared" si="32"/>
        <v>39</v>
      </c>
      <c r="AF46" s="1">
        <f t="shared" si="33"/>
        <v>18</v>
      </c>
      <c r="AG46" s="1">
        <f t="shared" si="34"/>
        <v>70</v>
      </c>
    </row>
    <row r="47" spans="1:33" s="8" customFormat="1" ht="37.5" x14ac:dyDescent="0.25">
      <c r="A47" s="3">
        <v>39</v>
      </c>
      <c r="B47" s="3">
        <v>6</v>
      </c>
      <c r="C47" s="4">
        <v>3114</v>
      </c>
      <c r="D47" s="3" t="s">
        <v>51</v>
      </c>
      <c r="E47" s="3" t="s">
        <v>146</v>
      </c>
      <c r="F47" s="3" t="s">
        <v>71</v>
      </c>
      <c r="G47" s="3" t="s">
        <v>140</v>
      </c>
      <c r="H47" s="3">
        <v>15</v>
      </c>
      <c r="I47" s="1">
        <f t="shared" si="20"/>
        <v>13</v>
      </c>
      <c r="J47" s="1">
        <f t="shared" si="25"/>
        <v>2</v>
      </c>
      <c r="K47" s="1">
        <f t="shared" si="21"/>
        <v>219</v>
      </c>
      <c r="L47" s="1">
        <f t="shared" si="22"/>
        <v>195</v>
      </c>
      <c r="M47" s="1">
        <f t="shared" si="26"/>
        <v>24</v>
      </c>
      <c r="N47" s="1">
        <f t="shared" si="27"/>
        <v>116</v>
      </c>
      <c r="O47" s="1">
        <v>3</v>
      </c>
      <c r="P47" s="1">
        <v>5</v>
      </c>
      <c r="Q47" s="1">
        <v>105</v>
      </c>
      <c r="R47" s="1">
        <v>3</v>
      </c>
      <c r="S47" s="1">
        <f t="shared" si="23"/>
        <v>20</v>
      </c>
      <c r="T47" s="1">
        <f t="shared" si="24"/>
        <v>18</v>
      </c>
      <c r="U47" s="1">
        <v>1</v>
      </c>
      <c r="V47" s="1">
        <v>2</v>
      </c>
      <c r="W47" s="1">
        <v>8</v>
      </c>
      <c r="X47" s="1">
        <v>5</v>
      </c>
      <c r="Y47" s="1">
        <f t="shared" si="19"/>
        <v>1</v>
      </c>
      <c r="Z47" s="1">
        <f t="shared" si="19"/>
        <v>1</v>
      </c>
      <c r="AA47" s="1">
        <f t="shared" si="28"/>
        <v>4</v>
      </c>
      <c r="AB47" s="1">
        <f t="shared" si="29"/>
        <v>2</v>
      </c>
      <c r="AC47" s="1">
        <f t="shared" si="30"/>
        <v>1</v>
      </c>
      <c r="AD47" s="1">
        <f t="shared" si="31"/>
        <v>4</v>
      </c>
      <c r="AE47" s="1">
        <f t="shared" si="32"/>
        <v>33</v>
      </c>
      <c r="AF47" s="1">
        <f t="shared" si="33"/>
        <v>15</v>
      </c>
      <c r="AG47" s="1">
        <f t="shared" si="34"/>
        <v>61</v>
      </c>
    </row>
    <row r="48" spans="1:33" s="8" customFormat="1" ht="37.5" x14ac:dyDescent="0.25">
      <c r="A48" s="3">
        <v>40</v>
      </c>
      <c r="B48" s="3">
        <v>2</v>
      </c>
      <c r="C48" s="4">
        <v>3161</v>
      </c>
      <c r="D48" s="3" t="s">
        <v>45</v>
      </c>
      <c r="E48" s="3" t="s">
        <v>107</v>
      </c>
      <c r="F48" s="3" t="s">
        <v>107</v>
      </c>
      <c r="G48" s="3" t="s">
        <v>140</v>
      </c>
      <c r="H48" s="3">
        <v>5</v>
      </c>
      <c r="I48" s="1">
        <v>0</v>
      </c>
      <c r="J48" s="1">
        <f t="shared" si="25"/>
        <v>5</v>
      </c>
      <c r="K48" s="1">
        <f>H48*12</f>
        <v>60</v>
      </c>
      <c r="L48" s="1">
        <f>J48*12</f>
        <v>60</v>
      </c>
      <c r="M48" s="1">
        <f t="shared" si="26"/>
        <v>60</v>
      </c>
      <c r="N48" s="1">
        <f t="shared" si="27"/>
        <v>2</v>
      </c>
      <c r="O48" s="1">
        <v>1</v>
      </c>
      <c r="P48" s="1">
        <v>1</v>
      </c>
      <c r="Q48" s="1">
        <v>0</v>
      </c>
      <c r="R48" s="1">
        <v>0</v>
      </c>
      <c r="S48" s="1">
        <v>1</v>
      </c>
      <c r="T48" s="1">
        <v>1</v>
      </c>
      <c r="U48" s="1">
        <v>0</v>
      </c>
      <c r="V48" s="1">
        <v>0</v>
      </c>
      <c r="W48" s="1">
        <v>1</v>
      </c>
      <c r="X48" s="1">
        <v>1</v>
      </c>
      <c r="Y48" s="1">
        <f t="shared" si="19"/>
        <v>1</v>
      </c>
      <c r="Z48" s="1">
        <f t="shared" si="19"/>
        <v>1</v>
      </c>
      <c r="AA48" s="1">
        <f t="shared" si="28"/>
        <v>4</v>
      </c>
      <c r="AB48" s="1">
        <f t="shared" si="29"/>
        <v>2</v>
      </c>
      <c r="AC48" s="1">
        <f t="shared" si="30"/>
        <v>1</v>
      </c>
      <c r="AD48" s="1">
        <f t="shared" si="31"/>
        <v>4</v>
      </c>
      <c r="AE48" s="1">
        <f t="shared" si="32"/>
        <v>13</v>
      </c>
      <c r="AF48" s="1">
        <f t="shared" si="33"/>
        <v>5</v>
      </c>
      <c r="AG48" s="1">
        <f t="shared" si="34"/>
        <v>31</v>
      </c>
    </row>
    <row r="49" spans="1:33" s="8" customFormat="1" ht="37.5" x14ac:dyDescent="0.25">
      <c r="A49" s="3">
        <v>41</v>
      </c>
      <c r="B49" s="3">
        <v>15</v>
      </c>
      <c r="C49" s="4">
        <v>3186</v>
      </c>
      <c r="D49" s="3" t="s">
        <v>44</v>
      </c>
      <c r="E49" s="3" t="s">
        <v>106</v>
      </c>
      <c r="F49" s="3" t="s">
        <v>106</v>
      </c>
      <c r="G49" s="3" t="s">
        <v>140</v>
      </c>
      <c r="H49" s="3">
        <v>5</v>
      </c>
      <c r="I49" s="1">
        <v>0</v>
      </c>
      <c r="J49" s="1">
        <f t="shared" si="25"/>
        <v>5</v>
      </c>
      <c r="K49" s="1">
        <f>H49*12</f>
        <v>60</v>
      </c>
      <c r="L49" s="1">
        <f>J49*12</f>
        <v>60</v>
      </c>
      <c r="M49" s="1">
        <f t="shared" si="26"/>
        <v>60</v>
      </c>
      <c r="N49" s="1">
        <f t="shared" si="27"/>
        <v>2</v>
      </c>
      <c r="O49" s="1">
        <v>1</v>
      </c>
      <c r="P49" s="1">
        <v>1</v>
      </c>
      <c r="Q49" s="1">
        <v>0</v>
      </c>
      <c r="R49" s="1">
        <v>0</v>
      </c>
      <c r="S49" s="1">
        <v>2</v>
      </c>
      <c r="T49" s="1">
        <v>2</v>
      </c>
      <c r="U49" s="1">
        <v>0</v>
      </c>
      <c r="V49" s="1">
        <v>0</v>
      </c>
      <c r="W49" s="1">
        <v>0</v>
      </c>
      <c r="X49" s="1">
        <v>0</v>
      </c>
      <c r="Y49" s="1">
        <f t="shared" ref="Y49:Z68" si="35">$H$9/$H$9</f>
        <v>1</v>
      </c>
      <c r="Z49" s="1">
        <f t="shared" si="35"/>
        <v>1</v>
      </c>
      <c r="AA49" s="1">
        <f t="shared" si="28"/>
        <v>4</v>
      </c>
      <c r="AB49" s="1">
        <f t="shared" si="29"/>
        <v>2</v>
      </c>
      <c r="AC49" s="1">
        <f t="shared" si="30"/>
        <v>1</v>
      </c>
      <c r="AD49" s="1">
        <f t="shared" si="31"/>
        <v>4</v>
      </c>
      <c r="AE49" s="1">
        <f t="shared" si="32"/>
        <v>13</v>
      </c>
      <c r="AF49" s="1">
        <f t="shared" si="33"/>
        <v>5</v>
      </c>
      <c r="AG49" s="1">
        <f t="shared" si="34"/>
        <v>31</v>
      </c>
    </row>
    <row r="50" spans="1:33" s="8" customFormat="1" ht="37.5" x14ac:dyDescent="0.25">
      <c r="A50" s="3">
        <v>42</v>
      </c>
      <c r="B50" s="3">
        <v>2</v>
      </c>
      <c r="C50" s="4">
        <v>3266</v>
      </c>
      <c r="D50" s="3" t="s">
        <v>127</v>
      </c>
      <c r="E50" s="3" t="s">
        <v>179</v>
      </c>
      <c r="F50" s="3" t="s">
        <v>177</v>
      </c>
      <c r="G50" s="3" t="s">
        <v>140</v>
      </c>
      <c r="H50" s="3">
        <v>17</v>
      </c>
      <c r="I50" s="1">
        <f t="shared" ref="I50:I69" si="36">H50-2</f>
        <v>15</v>
      </c>
      <c r="J50" s="1">
        <f t="shared" si="25"/>
        <v>2</v>
      </c>
      <c r="K50" s="1">
        <f t="shared" ref="K50:K69" si="37">(H50-2)*15+24</f>
        <v>249</v>
      </c>
      <c r="L50" s="1">
        <f t="shared" ref="L50:L69" si="38">I50*15</f>
        <v>225</v>
      </c>
      <c r="M50" s="1">
        <f t="shared" si="26"/>
        <v>24</v>
      </c>
      <c r="N50" s="1">
        <f t="shared" si="27"/>
        <v>116</v>
      </c>
      <c r="O50" s="1">
        <v>3</v>
      </c>
      <c r="P50" s="1">
        <v>5</v>
      </c>
      <c r="Q50" s="1">
        <v>105</v>
      </c>
      <c r="R50" s="1">
        <v>3</v>
      </c>
      <c r="S50" s="1">
        <f t="shared" ref="S50:S69" si="39">H50+5</f>
        <v>22</v>
      </c>
      <c r="T50" s="1">
        <f t="shared" ref="T50:T69" si="40">H50+3</f>
        <v>20</v>
      </c>
      <c r="U50" s="1">
        <v>1</v>
      </c>
      <c r="V50" s="1">
        <v>2</v>
      </c>
      <c r="W50" s="1">
        <v>9</v>
      </c>
      <c r="X50" s="1">
        <v>6</v>
      </c>
      <c r="Y50" s="1">
        <f t="shared" si="35"/>
        <v>1</v>
      </c>
      <c r="Z50" s="1">
        <f t="shared" si="35"/>
        <v>1</v>
      </c>
      <c r="AA50" s="1">
        <f t="shared" si="28"/>
        <v>4</v>
      </c>
      <c r="AB50" s="1">
        <f t="shared" si="29"/>
        <v>2</v>
      </c>
      <c r="AC50" s="1">
        <f t="shared" si="30"/>
        <v>1</v>
      </c>
      <c r="AD50" s="1">
        <f t="shared" si="31"/>
        <v>4</v>
      </c>
      <c r="AE50" s="1">
        <f t="shared" si="32"/>
        <v>37</v>
      </c>
      <c r="AF50" s="1">
        <f t="shared" si="33"/>
        <v>17</v>
      </c>
      <c r="AG50" s="1">
        <f t="shared" si="34"/>
        <v>67</v>
      </c>
    </row>
    <row r="51" spans="1:33" s="8" customFormat="1" ht="37.5" x14ac:dyDescent="0.25">
      <c r="A51" s="3">
        <v>43</v>
      </c>
      <c r="B51" s="3">
        <v>13</v>
      </c>
      <c r="C51" s="4">
        <v>3284</v>
      </c>
      <c r="D51" s="3" t="s">
        <v>47</v>
      </c>
      <c r="E51" s="3" t="s">
        <v>67</v>
      </c>
      <c r="F51" s="3" t="s">
        <v>150</v>
      </c>
      <c r="G51" s="3" t="s">
        <v>140</v>
      </c>
      <c r="H51" s="3">
        <v>12</v>
      </c>
      <c r="I51" s="1">
        <f t="shared" si="36"/>
        <v>10</v>
      </c>
      <c r="J51" s="1">
        <f t="shared" si="25"/>
        <v>2</v>
      </c>
      <c r="K51" s="1">
        <f t="shared" si="37"/>
        <v>174</v>
      </c>
      <c r="L51" s="1">
        <f t="shared" si="38"/>
        <v>150</v>
      </c>
      <c r="M51" s="1">
        <f t="shared" si="26"/>
        <v>24</v>
      </c>
      <c r="N51" s="1">
        <f t="shared" si="27"/>
        <v>116</v>
      </c>
      <c r="O51" s="1">
        <v>3</v>
      </c>
      <c r="P51" s="1">
        <v>5</v>
      </c>
      <c r="Q51" s="1">
        <v>105</v>
      </c>
      <c r="R51" s="1">
        <v>3</v>
      </c>
      <c r="S51" s="1">
        <f t="shared" si="39"/>
        <v>17</v>
      </c>
      <c r="T51" s="1">
        <f t="shared" si="40"/>
        <v>15</v>
      </c>
      <c r="U51" s="1">
        <v>1</v>
      </c>
      <c r="V51" s="1">
        <v>2</v>
      </c>
      <c r="W51" s="1">
        <v>6</v>
      </c>
      <c r="X51" s="1">
        <v>4</v>
      </c>
      <c r="Y51" s="1">
        <f t="shared" si="35"/>
        <v>1</v>
      </c>
      <c r="Z51" s="1">
        <f t="shared" si="35"/>
        <v>1</v>
      </c>
      <c r="AA51" s="1">
        <f t="shared" si="28"/>
        <v>4</v>
      </c>
      <c r="AB51" s="1">
        <f t="shared" si="29"/>
        <v>2</v>
      </c>
      <c r="AC51" s="1">
        <f t="shared" si="30"/>
        <v>1</v>
      </c>
      <c r="AD51" s="1">
        <f t="shared" si="31"/>
        <v>4</v>
      </c>
      <c r="AE51" s="1">
        <f t="shared" si="32"/>
        <v>27</v>
      </c>
      <c r="AF51" s="1">
        <f t="shared" si="33"/>
        <v>12</v>
      </c>
      <c r="AG51" s="1">
        <f t="shared" si="34"/>
        <v>52</v>
      </c>
    </row>
    <row r="52" spans="1:33" s="8" customFormat="1" ht="56.25" x14ac:dyDescent="0.25">
      <c r="A52" s="3">
        <v>44</v>
      </c>
      <c r="B52" s="3">
        <v>5</v>
      </c>
      <c r="C52" s="4">
        <v>3385</v>
      </c>
      <c r="D52" s="3" t="s">
        <v>46</v>
      </c>
      <c r="E52" s="3" t="s">
        <v>154</v>
      </c>
      <c r="F52" s="3" t="s">
        <v>155</v>
      </c>
      <c r="G52" s="3" t="s">
        <v>140</v>
      </c>
      <c r="H52" s="3">
        <v>6</v>
      </c>
      <c r="I52" s="1">
        <f t="shared" si="36"/>
        <v>4</v>
      </c>
      <c r="J52" s="1">
        <f t="shared" si="25"/>
        <v>2</v>
      </c>
      <c r="K52" s="1">
        <f t="shared" si="37"/>
        <v>84</v>
      </c>
      <c r="L52" s="1">
        <f t="shared" si="38"/>
        <v>60</v>
      </c>
      <c r="M52" s="1">
        <f t="shared" si="26"/>
        <v>24</v>
      </c>
      <c r="N52" s="1">
        <v>60</v>
      </c>
      <c r="O52" s="1">
        <v>3</v>
      </c>
      <c r="P52" s="1">
        <v>5</v>
      </c>
      <c r="Q52" s="1">
        <v>60</v>
      </c>
      <c r="R52" s="1">
        <v>3</v>
      </c>
      <c r="S52" s="1">
        <f t="shared" si="39"/>
        <v>11</v>
      </c>
      <c r="T52" s="1">
        <f t="shared" si="40"/>
        <v>9</v>
      </c>
      <c r="U52" s="1">
        <v>1</v>
      </c>
      <c r="V52" s="1">
        <v>2</v>
      </c>
      <c r="W52" s="1">
        <v>5</v>
      </c>
      <c r="X52" s="1">
        <v>3</v>
      </c>
      <c r="Y52" s="1">
        <f t="shared" si="35"/>
        <v>1</v>
      </c>
      <c r="Z52" s="1">
        <f t="shared" si="35"/>
        <v>1</v>
      </c>
      <c r="AA52" s="1">
        <v>2</v>
      </c>
      <c r="AB52" s="1">
        <f t="shared" si="29"/>
        <v>2</v>
      </c>
      <c r="AC52" s="1">
        <f t="shared" si="30"/>
        <v>1</v>
      </c>
      <c r="AD52" s="1">
        <f t="shared" si="31"/>
        <v>4</v>
      </c>
      <c r="AE52" s="1">
        <f t="shared" si="32"/>
        <v>15</v>
      </c>
      <c r="AF52" s="1">
        <f t="shared" si="33"/>
        <v>6</v>
      </c>
      <c r="AG52" s="1">
        <f t="shared" si="34"/>
        <v>32</v>
      </c>
    </row>
    <row r="53" spans="1:33" s="8" customFormat="1" ht="37.5" x14ac:dyDescent="0.25">
      <c r="A53" s="3">
        <v>45</v>
      </c>
      <c r="B53" s="3">
        <v>12</v>
      </c>
      <c r="C53" s="3">
        <v>3408</v>
      </c>
      <c r="D53" s="3" t="s">
        <v>132</v>
      </c>
      <c r="E53" s="3" t="s">
        <v>129</v>
      </c>
      <c r="F53" s="3" t="s">
        <v>129</v>
      </c>
      <c r="G53" s="3" t="s">
        <v>140</v>
      </c>
      <c r="H53" s="3">
        <v>17</v>
      </c>
      <c r="I53" s="1">
        <f t="shared" si="36"/>
        <v>15</v>
      </c>
      <c r="J53" s="1">
        <f t="shared" si="25"/>
        <v>2</v>
      </c>
      <c r="K53" s="1">
        <f t="shared" si="37"/>
        <v>249</v>
      </c>
      <c r="L53" s="1">
        <f t="shared" si="38"/>
        <v>225</v>
      </c>
      <c r="M53" s="1">
        <f t="shared" si="26"/>
        <v>24</v>
      </c>
      <c r="N53" s="1">
        <f t="shared" si="27"/>
        <v>116</v>
      </c>
      <c r="O53" s="1">
        <v>3</v>
      </c>
      <c r="P53" s="1">
        <v>5</v>
      </c>
      <c r="Q53" s="1">
        <v>105</v>
      </c>
      <c r="R53" s="1">
        <v>3</v>
      </c>
      <c r="S53" s="1">
        <f t="shared" si="39"/>
        <v>22</v>
      </c>
      <c r="T53" s="1">
        <f t="shared" si="40"/>
        <v>20</v>
      </c>
      <c r="U53" s="1">
        <v>1</v>
      </c>
      <c r="V53" s="1">
        <v>2</v>
      </c>
      <c r="W53" s="1">
        <v>9</v>
      </c>
      <c r="X53" s="1">
        <v>6</v>
      </c>
      <c r="Y53" s="1">
        <f t="shared" si="35"/>
        <v>1</v>
      </c>
      <c r="Z53" s="1">
        <f t="shared" si="35"/>
        <v>1</v>
      </c>
      <c r="AA53" s="1">
        <f t="shared" si="28"/>
        <v>4</v>
      </c>
      <c r="AB53" s="1">
        <f t="shared" si="29"/>
        <v>2</v>
      </c>
      <c r="AC53" s="1">
        <f t="shared" si="30"/>
        <v>1</v>
      </c>
      <c r="AD53" s="1">
        <f t="shared" si="31"/>
        <v>4</v>
      </c>
      <c r="AE53" s="1">
        <f t="shared" si="32"/>
        <v>37</v>
      </c>
      <c r="AF53" s="1">
        <f t="shared" si="33"/>
        <v>17</v>
      </c>
      <c r="AG53" s="1">
        <f t="shared" si="34"/>
        <v>67</v>
      </c>
    </row>
    <row r="54" spans="1:33" s="8" customFormat="1" ht="37.5" x14ac:dyDescent="0.25">
      <c r="A54" s="3">
        <v>46</v>
      </c>
      <c r="B54" s="3">
        <v>7</v>
      </c>
      <c r="C54" s="4">
        <v>3409</v>
      </c>
      <c r="D54" s="3" t="s">
        <v>27</v>
      </c>
      <c r="E54" s="3" t="s">
        <v>75</v>
      </c>
      <c r="F54" s="3" t="s">
        <v>75</v>
      </c>
      <c r="G54" s="3" t="s">
        <v>140</v>
      </c>
      <c r="H54" s="3">
        <v>19</v>
      </c>
      <c r="I54" s="1">
        <f t="shared" si="36"/>
        <v>17</v>
      </c>
      <c r="J54" s="1">
        <f t="shared" si="25"/>
        <v>2</v>
      </c>
      <c r="K54" s="1">
        <f t="shared" si="37"/>
        <v>279</v>
      </c>
      <c r="L54" s="1">
        <f t="shared" si="38"/>
        <v>255</v>
      </c>
      <c r="M54" s="1">
        <f t="shared" si="26"/>
        <v>24</v>
      </c>
      <c r="N54" s="1">
        <f t="shared" si="27"/>
        <v>116</v>
      </c>
      <c r="O54" s="1">
        <v>3</v>
      </c>
      <c r="P54" s="1">
        <v>5</v>
      </c>
      <c r="Q54" s="1">
        <v>105</v>
      </c>
      <c r="R54" s="1">
        <v>3</v>
      </c>
      <c r="S54" s="1">
        <f t="shared" si="39"/>
        <v>24</v>
      </c>
      <c r="T54" s="1">
        <f t="shared" si="40"/>
        <v>22</v>
      </c>
      <c r="U54" s="1">
        <v>1</v>
      </c>
      <c r="V54" s="1">
        <v>2</v>
      </c>
      <c r="W54" s="1">
        <v>10</v>
      </c>
      <c r="X54" s="1">
        <v>7</v>
      </c>
      <c r="Y54" s="1">
        <f t="shared" si="35"/>
        <v>1</v>
      </c>
      <c r="Z54" s="1">
        <f t="shared" si="35"/>
        <v>1</v>
      </c>
      <c r="AA54" s="1">
        <f t="shared" si="28"/>
        <v>4</v>
      </c>
      <c r="AB54" s="1">
        <f t="shared" si="29"/>
        <v>2</v>
      </c>
      <c r="AC54" s="1">
        <f t="shared" si="30"/>
        <v>1</v>
      </c>
      <c r="AD54" s="1">
        <f t="shared" si="31"/>
        <v>4</v>
      </c>
      <c r="AE54" s="1">
        <f t="shared" si="32"/>
        <v>41</v>
      </c>
      <c r="AF54" s="1">
        <f t="shared" si="33"/>
        <v>19</v>
      </c>
      <c r="AG54" s="1">
        <f t="shared" si="34"/>
        <v>73</v>
      </c>
    </row>
    <row r="55" spans="1:33" s="8" customFormat="1" ht="37.5" x14ac:dyDescent="0.25">
      <c r="A55" s="3">
        <v>47</v>
      </c>
      <c r="B55" s="3">
        <v>5</v>
      </c>
      <c r="C55" s="4">
        <v>3413</v>
      </c>
      <c r="D55" s="3" t="s">
        <v>55</v>
      </c>
      <c r="E55" s="3" t="s">
        <v>73</v>
      </c>
      <c r="F55" s="3" t="s">
        <v>73</v>
      </c>
      <c r="G55" s="3" t="s">
        <v>140</v>
      </c>
      <c r="H55" s="3">
        <v>15</v>
      </c>
      <c r="I55" s="1">
        <f t="shared" si="36"/>
        <v>13</v>
      </c>
      <c r="J55" s="1">
        <f t="shared" si="25"/>
        <v>2</v>
      </c>
      <c r="K55" s="1">
        <f t="shared" si="37"/>
        <v>219</v>
      </c>
      <c r="L55" s="1">
        <f t="shared" si="38"/>
        <v>195</v>
      </c>
      <c r="M55" s="1">
        <f t="shared" si="26"/>
        <v>24</v>
      </c>
      <c r="N55" s="1">
        <f t="shared" si="27"/>
        <v>116</v>
      </c>
      <c r="O55" s="1">
        <v>3</v>
      </c>
      <c r="P55" s="1">
        <v>5</v>
      </c>
      <c r="Q55" s="1">
        <v>105</v>
      </c>
      <c r="R55" s="1">
        <v>3</v>
      </c>
      <c r="S55" s="1">
        <f t="shared" si="39"/>
        <v>20</v>
      </c>
      <c r="T55" s="1">
        <f t="shared" si="40"/>
        <v>18</v>
      </c>
      <c r="U55" s="1">
        <v>1</v>
      </c>
      <c r="V55" s="1">
        <v>2</v>
      </c>
      <c r="W55" s="1">
        <v>10</v>
      </c>
      <c r="X55" s="1">
        <v>5</v>
      </c>
      <c r="Y55" s="1">
        <f t="shared" si="35"/>
        <v>1</v>
      </c>
      <c r="Z55" s="1">
        <f t="shared" si="35"/>
        <v>1</v>
      </c>
      <c r="AA55" s="1">
        <f t="shared" si="28"/>
        <v>4</v>
      </c>
      <c r="AB55" s="1">
        <f t="shared" si="29"/>
        <v>2</v>
      </c>
      <c r="AC55" s="1">
        <f t="shared" si="30"/>
        <v>1</v>
      </c>
      <c r="AD55" s="1">
        <f t="shared" si="31"/>
        <v>4</v>
      </c>
      <c r="AE55" s="1">
        <f t="shared" si="32"/>
        <v>33</v>
      </c>
      <c r="AF55" s="1">
        <f t="shared" si="33"/>
        <v>15</v>
      </c>
      <c r="AG55" s="1">
        <f t="shared" si="34"/>
        <v>61</v>
      </c>
    </row>
    <row r="56" spans="1:33" s="8" customFormat="1" ht="37.5" x14ac:dyDescent="0.25">
      <c r="A56" s="3">
        <v>48</v>
      </c>
      <c r="B56" s="3">
        <v>9</v>
      </c>
      <c r="C56" s="4">
        <v>3435</v>
      </c>
      <c r="D56" s="3" t="s">
        <v>43</v>
      </c>
      <c r="E56" s="3" t="s">
        <v>105</v>
      </c>
      <c r="F56" s="3" t="s">
        <v>105</v>
      </c>
      <c r="G56" s="3" t="s">
        <v>140</v>
      </c>
      <c r="H56" s="4">
        <v>24</v>
      </c>
      <c r="I56" s="1">
        <f t="shared" si="36"/>
        <v>22</v>
      </c>
      <c r="J56" s="1">
        <f t="shared" si="25"/>
        <v>2</v>
      </c>
      <c r="K56" s="1">
        <f t="shared" si="37"/>
        <v>354</v>
      </c>
      <c r="L56" s="1">
        <f t="shared" si="38"/>
        <v>330</v>
      </c>
      <c r="M56" s="1">
        <f t="shared" si="26"/>
        <v>24</v>
      </c>
      <c r="N56" s="1">
        <f t="shared" si="27"/>
        <v>116</v>
      </c>
      <c r="O56" s="1">
        <v>3</v>
      </c>
      <c r="P56" s="1">
        <v>5</v>
      </c>
      <c r="Q56" s="1">
        <v>105</v>
      </c>
      <c r="R56" s="1">
        <v>3</v>
      </c>
      <c r="S56" s="1">
        <f t="shared" si="39"/>
        <v>29</v>
      </c>
      <c r="T56" s="1">
        <f t="shared" si="40"/>
        <v>27</v>
      </c>
      <c r="U56" s="1">
        <v>1</v>
      </c>
      <c r="V56" s="1">
        <v>2</v>
      </c>
      <c r="W56" s="1">
        <v>12</v>
      </c>
      <c r="X56" s="1">
        <v>10</v>
      </c>
      <c r="Y56" s="1">
        <f t="shared" si="35"/>
        <v>1</v>
      </c>
      <c r="Z56" s="1">
        <f t="shared" si="35"/>
        <v>1</v>
      </c>
      <c r="AA56" s="1">
        <f t="shared" si="28"/>
        <v>4</v>
      </c>
      <c r="AB56" s="1">
        <f t="shared" si="29"/>
        <v>2</v>
      </c>
      <c r="AC56" s="1">
        <f t="shared" si="30"/>
        <v>1</v>
      </c>
      <c r="AD56" s="1">
        <f t="shared" si="31"/>
        <v>4</v>
      </c>
      <c r="AE56" s="1">
        <f t="shared" si="32"/>
        <v>51</v>
      </c>
      <c r="AF56" s="1">
        <f t="shared" si="33"/>
        <v>24</v>
      </c>
      <c r="AG56" s="1">
        <f t="shared" si="34"/>
        <v>88</v>
      </c>
    </row>
    <row r="57" spans="1:33" s="8" customFormat="1" ht="75" x14ac:dyDescent="0.25">
      <c r="A57" s="3">
        <v>49</v>
      </c>
      <c r="B57" s="3">
        <v>10</v>
      </c>
      <c r="C57" s="4">
        <v>3453</v>
      </c>
      <c r="D57" s="3" t="s">
        <v>168</v>
      </c>
      <c r="E57" s="3" t="s">
        <v>161</v>
      </c>
      <c r="F57" s="3" t="s">
        <v>87</v>
      </c>
      <c r="G57" s="3" t="s">
        <v>140</v>
      </c>
      <c r="H57" s="3">
        <v>18</v>
      </c>
      <c r="I57" s="1">
        <f t="shared" si="36"/>
        <v>16</v>
      </c>
      <c r="J57" s="1">
        <f t="shared" si="25"/>
        <v>2</v>
      </c>
      <c r="K57" s="1">
        <f t="shared" si="37"/>
        <v>264</v>
      </c>
      <c r="L57" s="1">
        <f t="shared" si="38"/>
        <v>240</v>
      </c>
      <c r="M57" s="1">
        <f t="shared" si="26"/>
        <v>24</v>
      </c>
      <c r="N57" s="1">
        <f t="shared" si="27"/>
        <v>116</v>
      </c>
      <c r="O57" s="1">
        <v>3</v>
      </c>
      <c r="P57" s="1">
        <v>5</v>
      </c>
      <c r="Q57" s="1">
        <v>105</v>
      </c>
      <c r="R57" s="1">
        <v>3</v>
      </c>
      <c r="S57" s="1">
        <f t="shared" si="39"/>
        <v>23</v>
      </c>
      <c r="T57" s="1">
        <f t="shared" si="40"/>
        <v>21</v>
      </c>
      <c r="U57" s="1">
        <v>1</v>
      </c>
      <c r="V57" s="1">
        <v>2</v>
      </c>
      <c r="W57" s="1">
        <v>9</v>
      </c>
      <c r="X57" s="1">
        <v>7</v>
      </c>
      <c r="Y57" s="1">
        <f t="shared" si="35"/>
        <v>1</v>
      </c>
      <c r="Z57" s="1">
        <f t="shared" si="35"/>
        <v>1</v>
      </c>
      <c r="AA57" s="1">
        <f t="shared" si="28"/>
        <v>4</v>
      </c>
      <c r="AB57" s="1">
        <f t="shared" si="29"/>
        <v>2</v>
      </c>
      <c r="AC57" s="1">
        <f t="shared" si="30"/>
        <v>1</v>
      </c>
      <c r="AD57" s="1">
        <f t="shared" si="31"/>
        <v>4</v>
      </c>
      <c r="AE57" s="1">
        <f t="shared" si="32"/>
        <v>39</v>
      </c>
      <c r="AF57" s="1">
        <f t="shared" si="33"/>
        <v>18</v>
      </c>
      <c r="AG57" s="1">
        <f t="shared" si="34"/>
        <v>70</v>
      </c>
    </row>
    <row r="58" spans="1:33" s="8" customFormat="1" ht="56.25" x14ac:dyDescent="0.25">
      <c r="A58" s="3">
        <v>50</v>
      </c>
      <c r="B58" s="3">
        <v>6</v>
      </c>
      <c r="C58" s="3">
        <v>3482</v>
      </c>
      <c r="D58" s="3" t="s">
        <v>128</v>
      </c>
      <c r="E58" s="3" t="s">
        <v>180</v>
      </c>
      <c r="F58" s="3" t="s">
        <v>86</v>
      </c>
      <c r="G58" s="3" t="s">
        <v>140</v>
      </c>
      <c r="H58" s="3">
        <v>18</v>
      </c>
      <c r="I58" s="1">
        <f t="shared" si="36"/>
        <v>16</v>
      </c>
      <c r="J58" s="1">
        <f t="shared" si="25"/>
        <v>2</v>
      </c>
      <c r="K58" s="1">
        <f t="shared" si="37"/>
        <v>264</v>
      </c>
      <c r="L58" s="1">
        <f t="shared" si="38"/>
        <v>240</v>
      </c>
      <c r="M58" s="1">
        <f t="shared" si="26"/>
        <v>24</v>
      </c>
      <c r="N58" s="1">
        <f t="shared" si="27"/>
        <v>116</v>
      </c>
      <c r="O58" s="1">
        <v>3</v>
      </c>
      <c r="P58" s="1">
        <v>5</v>
      </c>
      <c r="Q58" s="1">
        <v>105</v>
      </c>
      <c r="R58" s="1">
        <v>3</v>
      </c>
      <c r="S58" s="1">
        <f t="shared" si="39"/>
        <v>23</v>
      </c>
      <c r="T58" s="1">
        <f t="shared" si="40"/>
        <v>21</v>
      </c>
      <c r="U58" s="1">
        <v>1</v>
      </c>
      <c r="V58" s="1">
        <v>2</v>
      </c>
      <c r="W58" s="1">
        <v>9</v>
      </c>
      <c r="X58" s="1">
        <v>7</v>
      </c>
      <c r="Y58" s="1">
        <f t="shared" si="35"/>
        <v>1</v>
      </c>
      <c r="Z58" s="1">
        <f t="shared" si="35"/>
        <v>1</v>
      </c>
      <c r="AA58" s="1">
        <f t="shared" si="28"/>
        <v>4</v>
      </c>
      <c r="AB58" s="1">
        <f t="shared" si="29"/>
        <v>2</v>
      </c>
      <c r="AC58" s="1">
        <f t="shared" si="30"/>
        <v>1</v>
      </c>
      <c r="AD58" s="1">
        <f t="shared" si="31"/>
        <v>4</v>
      </c>
      <c r="AE58" s="1">
        <f t="shared" si="32"/>
        <v>39</v>
      </c>
      <c r="AF58" s="1">
        <f t="shared" si="33"/>
        <v>18</v>
      </c>
      <c r="AG58" s="1">
        <f t="shared" si="34"/>
        <v>70</v>
      </c>
    </row>
    <row r="59" spans="1:33" s="8" customFormat="1" ht="52.5" customHeight="1" x14ac:dyDescent="0.25">
      <c r="A59" s="3">
        <v>51</v>
      </c>
      <c r="B59" s="3">
        <v>6</v>
      </c>
      <c r="C59" s="4">
        <v>3493</v>
      </c>
      <c r="D59" s="3" t="s">
        <v>169</v>
      </c>
      <c r="E59" s="3" t="s">
        <v>79</v>
      </c>
      <c r="F59" s="3" t="s">
        <v>79</v>
      </c>
      <c r="G59" s="3" t="s">
        <v>140</v>
      </c>
      <c r="H59" s="3">
        <v>17</v>
      </c>
      <c r="I59" s="1">
        <f t="shared" si="36"/>
        <v>15</v>
      </c>
      <c r="J59" s="1">
        <f t="shared" si="25"/>
        <v>2</v>
      </c>
      <c r="K59" s="1">
        <f t="shared" si="37"/>
        <v>249</v>
      </c>
      <c r="L59" s="1">
        <f t="shared" si="38"/>
        <v>225</v>
      </c>
      <c r="M59" s="1">
        <f t="shared" si="26"/>
        <v>24</v>
      </c>
      <c r="N59" s="1">
        <f t="shared" si="27"/>
        <v>116</v>
      </c>
      <c r="O59" s="1">
        <v>3</v>
      </c>
      <c r="P59" s="1">
        <v>5</v>
      </c>
      <c r="Q59" s="1">
        <v>105</v>
      </c>
      <c r="R59" s="1">
        <v>3</v>
      </c>
      <c r="S59" s="1">
        <f t="shared" si="39"/>
        <v>22</v>
      </c>
      <c r="T59" s="1">
        <f t="shared" si="40"/>
        <v>20</v>
      </c>
      <c r="U59" s="1">
        <v>1</v>
      </c>
      <c r="V59" s="1">
        <v>2</v>
      </c>
      <c r="W59" s="1">
        <v>0</v>
      </c>
      <c r="X59" s="1">
        <v>0</v>
      </c>
      <c r="Y59" s="1">
        <f t="shared" si="35"/>
        <v>1</v>
      </c>
      <c r="Z59" s="1">
        <f t="shared" si="35"/>
        <v>1</v>
      </c>
      <c r="AA59" s="1">
        <f t="shared" si="28"/>
        <v>4</v>
      </c>
      <c r="AB59" s="1">
        <f t="shared" si="29"/>
        <v>2</v>
      </c>
      <c r="AC59" s="1">
        <f t="shared" si="30"/>
        <v>1</v>
      </c>
      <c r="AD59" s="1">
        <f t="shared" si="31"/>
        <v>4</v>
      </c>
      <c r="AE59" s="1">
        <f t="shared" si="32"/>
        <v>37</v>
      </c>
      <c r="AF59" s="1">
        <f t="shared" si="33"/>
        <v>17</v>
      </c>
      <c r="AG59" s="1">
        <f t="shared" si="34"/>
        <v>67</v>
      </c>
    </row>
    <row r="60" spans="1:33" s="8" customFormat="1" ht="37.5" x14ac:dyDescent="0.25">
      <c r="A60" s="3">
        <v>52</v>
      </c>
      <c r="B60" s="3">
        <v>15</v>
      </c>
      <c r="C60" s="4">
        <v>3510</v>
      </c>
      <c r="D60" s="3" t="s">
        <v>28</v>
      </c>
      <c r="E60" s="3" t="s">
        <v>93</v>
      </c>
      <c r="F60" s="3" t="s">
        <v>93</v>
      </c>
      <c r="G60" s="3" t="s">
        <v>140</v>
      </c>
      <c r="H60" s="3">
        <v>19</v>
      </c>
      <c r="I60" s="1">
        <f t="shared" si="36"/>
        <v>17</v>
      </c>
      <c r="J60" s="1">
        <f t="shared" si="25"/>
        <v>2</v>
      </c>
      <c r="K60" s="1">
        <f t="shared" si="37"/>
        <v>279</v>
      </c>
      <c r="L60" s="1">
        <f t="shared" si="38"/>
        <v>255</v>
      </c>
      <c r="M60" s="1">
        <f t="shared" si="26"/>
        <v>24</v>
      </c>
      <c r="N60" s="1">
        <f t="shared" si="27"/>
        <v>116</v>
      </c>
      <c r="O60" s="1">
        <v>3</v>
      </c>
      <c r="P60" s="1">
        <v>5</v>
      </c>
      <c r="Q60" s="1">
        <v>105</v>
      </c>
      <c r="R60" s="1">
        <v>3</v>
      </c>
      <c r="S60" s="1">
        <f t="shared" si="39"/>
        <v>24</v>
      </c>
      <c r="T60" s="1">
        <f t="shared" si="40"/>
        <v>22</v>
      </c>
      <c r="U60" s="1">
        <v>1</v>
      </c>
      <c r="V60" s="1">
        <v>2</v>
      </c>
      <c r="W60" s="1">
        <v>10</v>
      </c>
      <c r="X60" s="1">
        <v>7</v>
      </c>
      <c r="Y60" s="1">
        <f t="shared" si="35"/>
        <v>1</v>
      </c>
      <c r="Z60" s="1">
        <f t="shared" si="35"/>
        <v>1</v>
      </c>
      <c r="AA60" s="1">
        <f t="shared" si="28"/>
        <v>4</v>
      </c>
      <c r="AB60" s="1">
        <f t="shared" si="29"/>
        <v>2</v>
      </c>
      <c r="AC60" s="1">
        <f t="shared" si="30"/>
        <v>1</v>
      </c>
      <c r="AD60" s="1">
        <f t="shared" si="31"/>
        <v>4</v>
      </c>
      <c r="AE60" s="1">
        <f t="shared" si="32"/>
        <v>41</v>
      </c>
      <c r="AF60" s="1">
        <f t="shared" si="33"/>
        <v>19</v>
      </c>
      <c r="AG60" s="1">
        <f t="shared" si="34"/>
        <v>73</v>
      </c>
    </row>
    <row r="61" spans="1:33" s="8" customFormat="1" ht="56.25" x14ac:dyDescent="0.25">
      <c r="A61" s="3">
        <v>53</v>
      </c>
      <c r="B61" s="3">
        <v>16</v>
      </c>
      <c r="C61" s="4">
        <v>3687</v>
      </c>
      <c r="D61" s="3" t="s">
        <v>172</v>
      </c>
      <c r="E61" s="3" t="s">
        <v>165</v>
      </c>
      <c r="F61" s="3" t="s">
        <v>138</v>
      </c>
      <c r="G61" s="3" t="s">
        <v>140</v>
      </c>
      <c r="H61" s="3">
        <v>19</v>
      </c>
      <c r="I61" s="1">
        <f t="shared" si="36"/>
        <v>17</v>
      </c>
      <c r="J61" s="1">
        <f t="shared" si="25"/>
        <v>2</v>
      </c>
      <c r="K61" s="1">
        <f t="shared" si="37"/>
        <v>279</v>
      </c>
      <c r="L61" s="1">
        <f t="shared" si="38"/>
        <v>255</v>
      </c>
      <c r="M61" s="1">
        <f t="shared" si="26"/>
        <v>24</v>
      </c>
      <c r="N61" s="1">
        <f t="shared" si="27"/>
        <v>116</v>
      </c>
      <c r="O61" s="1">
        <v>3</v>
      </c>
      <c r="P61" s="1">
        <v>5</v>
      </c>
      <c r="Q61" s="1">
        <v>105</v>
      </c>
      <c r="R61" s="1">
        <v>3</v>
      </c>
      <c r="S61" s="1">
        <f t="shared" si="39"/>
        <v>24</v>
      </c>
      <c r="T61" s="1">
        <f t="shared" si="40"/>
        <v>22</v>
      </c>
      <c r="U61" s="1">
        <v>1</v>
      </c>
      <c r="V61" s="1">
        <v>2</v>
      </c>
      <c r="W61" s="1">
        <v>13</v>
      </c>
      <c r="X61" s="1">
        <v>7</v>
      </c>
      <c r="Y61" s="1">
        <f t="shared" si="35"/>
        <v>1</v>
      </c>
      <c r="Z61" s="1">
        <f t="shared" si="35"/>
        <v>1</v>
      </c>
      <c r="AA61" s="1">
        <f t="shared" si="28"/>
        <v>4</v>
      </c>
      <c r="AB61" s="1">
        <f t="shared" si="29"/>
        <v>2</v>
      </c>
      <c r="AC61" s="1">
        <f t="shared" si="30"/>
        <v>1</v>
      </c>
      <c r="AD61" s="1">
        <f t="shared" si="31"/>
        <v>4</v>
      </c>
      <c r="AE61" s="1">
        <f t="shared" si="32"/>
        <v>41</v>
      </c>
      <c r="AF61" s="1">
        <f t="shared" si="33"/>
        <v>19</v>
      </c>
      <c r="AG61" s="1">
        <f t="shared" si="34"/>
        <v>73</v>
      </c>
    </row>
    <row r="62" spans="1:33" s="8" customFormat="1" ht="37.5" x14ac:dyDescent="0.25">
      <c r="A62" s="3">
        <v>54</v>
      </c>
      <c r="B62" s="3">
        <v>6</v>
      </c>
      <c r="C62" s="3">
        <v>3733</v>
      </c>
      <c r="D62" s="3" t="s">
        <v>130</v>
      </c>
      <c r="E62" s="3" t="s">
        <v>181</v>
      </c>
      <c r="F62" s="3" t="s">
        <v>86</v>
      </c>
      <c r="G62" s="3" t="s">
        <v>140</v>
      </c>
      <c r="H62" s="3">
        <v>17</v>
      </c>
      <c r="I62" s="1">
        <f t="shared" si="36"/>
        <v>15</v>
      </c>
      <c r="J62" s="1">
        <f t="shared" si="25"/>
        <v>2</v>
      </c>
      <c r="K62" s="1">
        <f t="shared" si="37"/>
        <v>249</v>
      </c>
      <c r="L62" s="1">
        <f t="shared" si="38"/>
        <v>225</v>
      </c>
      <c r="M62" s="1">
        <f t="shared" si="26"/>
        <v>24</v>
      </c>
      <c r="N62" s="1">
        <f t="shared" si="27"/>
        <v>116</v>
      </c>
      <c r="O62" s="1">
        <v>3</v>
      </c>
      <c r="P62" s="1">
        <v>5</v>
      </c>
      <c r="Q62" s="1">
        <v>105</v>
      </c>
      <c r="R62" s="1">
        <v>3</v>
      </c>
      <c r="S62" s="1">
        <f t="shared" si="39"/>
        <v>22</v>
      </c>
      <c r="T62" s="1">
        <f t="shared" si="40"/>
        <v>20</v>
      </c>
      <c r="U62" s="1">
        <v>1</v>
      </c>
      <c r="V62" s="1">
        <v>2</v>
      </c>
      <c r="W62" s="1">
        <v>9</v>
      </c>
      <c r="X62" s="1">
        <v>6</v>
      </c>
      <c r="Y62" s="1">
        <f t="shared" si="35"/>
        <v>1</v>
      </c>
      <c r="Z62" s="1">
        <f t="shared" si="35"/>
        <v>1</v>
      </c>
      <c r="AA62" s="1">
        <f t="shared" si="28"/>
        <v>4</v>
      </c>
      <c r="AB62" s="1">
        <f t="shared" si="29"/>
        <v>2</v>
      </c>
      <c r="AC62" s="1">
        <f t="shared" si="30"/>
        <v>1</v>
      </c>
      <c r="AD62" s="1">
        <f t="shared" si="31"/>
        <v>4</v>
      </c>
      <c r="AE62" s="1">
        <f t="shared" si="32"/>
        <v>37</v>
      </c>
      <c r="AF62" s="1">
        <f t="shared" si="33"/>
        <v>17</v>
      </c>
      <c r="AG62" s="1">
        <f t="shared" si="34"/>
        <v>67</v>
      </c>
    </row>
    <row r="63" spans="1:33" s="8" customFormat="1" ht="56.25" x14ac:dyDescent="0.25">
      <c r="A63" s="3">
        <v>55</v>
      </c>
      <c r="B63" s="3">
        <v>11</v>
      </c>
      <c r="C63" s="4">
        <v>3854</v>
      </c>
      <c r="D63" s="3" t="s">
        <v>57</v>
      </c>
      <c r="E63" s="3" t="s">
        <v>126</v>
      </c>
      <c r="F63" s="3" t="s">
        <v>126</v>
      </c>
      <c r="G63" s="3" t="s">
        <v>140</v>
      </c>
      <c r="H63" s="3">
        <v>16</v>
      </c>
      <c r="I63" s="1">
        <f t="shared" si="36"/>
        <v>14</v>
      </c>
      <c r="J63" s="1">
        <f t="shared" si="25"/>
        <v>2</v>
      </c>
      <c r="K63" s="1">
        <f t="shared" si="37"/>
        <v>234</v>
      </c>
      <c r="L63" s="1">
        <f t="shared" si="38"/>
        <v>210</v>
      </c>
      <c r="M63" s="1">
        <f t="shared" si="26"/>
        <v>24</v>
      </c>
      <c r="N63" s="1">
        <f t="shared" si="27"/>
        <v>116</v>
      </c>
      <c r="O63" s="1">
        <v>3</v>
      </c>
      <c r="P63" s="1">
        <v>5</v>
      </c>
      <c r="Q63" s="1">
        <v>105</v>
      </c>
      <c r="R63" s="1">
        <v>3</v>
      </c>
      <c r="S63" s="1">
        <f t="shared" si="39"/>
        <v>21</v>
      </c>
      <c r="T63" s="1">
        <f t="shared" si="40"/>
        <v>19</v>
      </c>
      <c r="U63" s="1">
        <v>1</v>
      </c>
      <c r="V63" s="1">
        <v>2</v>
      </c>
      <c r="W63" s="1">
        <v>10</v>
      </c>
      <c r="X63" s="1">
        <v>6</v>
      </c>
      <c r="Y63" s="1">
        <f t="shared" si="35"/>
        <v>1</v>
      </c>
      <c r="Z63" s="1">
        <f t="shared" si="35"/>
        <v>1</v>
      </c>
      <c r="AA63" s="1">
        <f t="shared" si="28"/>
        <v>4</v>
      </c>
      <c r="AB63" s="1">
        <f t="shared" si="29"/>
        <v>2</v>
      </c>
      <c r="AC63" s="1">
        <f t="shared" si="30"/>
        <v>1</v>
      </c>
      <c r="AD63" s="1">
        <f t="shared" si="31"/>
        <v>4</v>
      </c>
      <c r="AE63" s="1">
        <f t="shared" si="32"/>
        <v>35</v>
      </c>
      <c r="AF63" s="1">
        <f t="shared" si="33"/>
        <v>16</v>
      </c>
      <c r="AG63" s="1">
        <f t="shared" si="34"/>
        <v>64</v>
      </c>
    </row>
    <row r="64" spans="1:33" s="8" customFormat="1" ht="37.5" x14ac:dyDescent="0.25">
      <c r="A64" s="3">
        <v>56</v>
      </c>
      <c r="B64" s="3">
        <v>12</v>
      </c>
      <c r="C64" s="3">
        <v>3892</v>
      </c>
      <c r="D64" s="3" t="s">
        <v>25</v>
      </c>
      <c r="E64" s="3" t="s">
        <v>90</v>
      </c>
      <c r="F64" s="3" t="s">
        <v>90</v>
      </c>
      <c r="G64" s="3" t="s">
        <v>140</v>
      </c>
      <c r="H64" s="3">
        <v>18</v>
      </c>
      <c r="I64" s="1">
        <f t="shared" si="36"/>
        <v>16</v>
      </c>
      <c r="J64" s="1">
        <f t="shared" si="25"/>
        <v>2</v>
      </c>
      <c r="K64" s="1">
        <f t="shared" si="37"/>
        <v>264</v>
      </c>
      <c r="L64" s="1">
        <f t="shared" si="38"/>
        <v>240</v>
      </c>
      <c r="M64" s="1">
        <f t="shared" si="26"/>
        <v>24</v>
      </c>
      <c r="N64" s="1">
        <f t="shared" si="27"/>
        <v>116</v>
      </c>
      <c r="O64" s="1">
        <v>3</v>
      </c>
      <c r="P64" s="1">
        <v>5</v>
      </c>
      <c r="Q64" s="1">
        <v>105</v>
      </c>
      <c r="R64" s="1">
        <v>3</v>
      </c>
      <c r="S64" s="1">
        <f t="shared" si="39"/>
        <v>23</v>
      </c>
      <c r="T64" s="1">
        <f t="shared" si="40"/>
        <v>21</v>
      </c>
      <c r="U64" s="1">
        <v>1</v>
      </c>
      <c r="V64" s="1">
        <v>2</v>
      </c>
      <c r="W64" s="1">
        <v>9</v>
      </c>
      <c r="X64" s="1">
        <v>7</v>
      </c>
      <c r="Y64" s="1">
        <f t="shared" si="35"/>
        <v>1</v>
      </c>
      <c r="Z64" s="1">
        <f t="shared" si="35"/>
        <v>1</v>
      </c>
      <c r="AA64" s="1">
        <f t="shared" si="28"/>
        <v>4</v>
      </c>
      <c r="AB64" s="1">
        <f t="shared" si="29"/>
        <v>2</v>
      </c>
      <c r="AC64" s="1">
        <f t="shared" si="30"/>
        <v>1</v>
      </c>
      <c r="AD64" s="1">
        <f t="shared" si="31"/>
        <v>4</v>
      </c>
      <c r="AE64" s="1">
        <f t="shared" si="32"/>
        <v>39</v>
      </c>
      <c r="AF64" s="1">
        <f t="shared" si="33"/>
        <v>18</v>
      </c>
      <c r="AG64" s="1">
        <f t="shared" si="34"/>
        <v>70</v>
      </c>
    </row>
    <row r="65" spans="1:33" s="8" customFormat="1" ht="37.5" x14ac:dyDescent="0.25">
      <c r="A65" s="3">
        <v>57</v>
      </c>
      <c r="B65" s="3">
        <v>13</v>
      </c>
      <c r="C65" s="4">
        <v>3909</v>
      </c>
      <c r="D65" s="3" t="s">
        <v>39</v>
      </c>
      <c r="E65" s="3" t="s">
        <v>151</v>
      </c>
      <c r="F65" s="3" t="s">
        <v>100</v>
      </c>
      <c r="G65" s="3" t="s">
        <v>140</v>
      </c>
      <c r="H65" s="3">
        <v>22</v>
      </c>
      <c r="I65" s="1">
        <f t="shared" si="36"/>
        <v>20</v>
      </c>
      <c r="J65" s="1">
        <f t="shared" si="25"/>
        <v>2</v>
      </c>
      <c r="K65" s="1">
        <f t="shared" si="37"/>
        <v>324</v>
      </c>
      <c r="L65" s="1">
        <f t="shared" si="38"/>
        <v>300</v>
      </c>
      <c r="M65" s="1">
        <f t="shared" si="26"/>
        <v>24</v>
      </c>
      <c r="N65" s="1">
        <f t="shared" si="27"/>
        <v>116</v>
      </c>
      <c r="O65" s="1">
        <v>3</v>
      </c>
      <c r="P65" s="1">
        <v>5</v>
      </c>
      <c r="Q65" s="1">
        <v>105</v>
      </c>
      <c r="R65" s="1">
        <v>3</v>
      </c>
      <c r="S65" s="1">
        <f t="shared" si="39"/>
        <v>27</v>
      </c>
      <c r="T65" s="1">
        <f t="shared" si="40"/>
        <v>25</v>
      </c>
      <c r="U65" s="1">
        <v>1</v>
      </c>
      <c r="V65" s="1">
        <v>2</v>
      </c>
      <c r="W65" s="1">
        <v>7</v>
      </c>
      <c r="X65" s="1">
        <v>13</v>
      </c>
      <c r="Y65" s="1">
        <f t="shared" si="35"/>
        <v>1</v>
      </c>
      <c r="Z65" s="1">
        <f t="shared" si="35"/>
        <v>1</v>
      </c>
      <c r="AA65" s="1">
        <f t="shared" si="28"/>
        <v>4</v>
      </c>
      <c r="AB65" s="1">
        <f t="shared" si="29"/>
        <v>2</v>
      </c>
      <c r="AC65" s="1">
        <f t="shared" si="30"/>
        <v>1</v>
      </c>
      <c r="AD65" s="1">
        <f t="shared" si="31"/>
        <v>4</v>
      </c>
      <c r="AE65" s="1">
        <f t="shared" si="32"/>
        <v>47</v>
      </c>
      <c r="AF65" s="1">
        <f t="shared" si="33"/>
        <v>22</v>
      </c>
      <c r="AG65" s="1">
        <f t="shared" si="34"/>
        <v>82</v>
      </c>
    </row>
    <row r="66" spans="1:33" s="8" customFormat="1" ht="56.25" x14ac:dyDescent="0.25">
      <c r="A66" s="3">
        <v>58</v>
      </c>
      <c r="B66" s="3">
        <v>5</v>
      </c>
      <c r="C66" s="4">
        <v>3919</v>
      </c>
      <c r="D66" s="3" t="s">
        <v>170</v>
      </c>
      <c r="E66" s="3" t="s">
        <v>77</v>
      </c>
      <c r="F66" s="3" t="s">
        <v>77</v>
      </c>
      <c r="G66" s="3" t="s">
        <v>140</v>
      </c>
      <c r="H66" s="3">
        <v>16</v>
      </c>
      <c r="I66" s="1">
        <f t="shared" si="36"/>
        <v>14</v>
      </c>
      <c r="J66" s="1">
        <f t="shared" si="25"/>
        <v>2</v>
      </c>
      <c r="K66" s="1">
        <f t="shared" si="37"/>
        <v>234</v>
      </c>
      <c r="L66" s="1">
        <f t="shared" si="38"/>
        <v>210</v>
      </c>
      <c r="M66" s="1">
        <f t="shared" si="26"/>
        <v>24</v>
      </c>
      <c r="N66" s="1">
        <f t="shared" si="27"/>
        <v>116</v>
      </c>
      <c r="O66" s="1">
        <v>3</v>
      </c>
      <c r="P66" s="1">
        <v>5</v>
      </c>
      <c r="Q66" s="1">
        <v>105</v>
      </c>
      <c r="R66" s="1">
        <v>3</v>
      </c>
      <c r="S66" s="1">
        <f t="shared" si="39"/>
        <v>21</v>
      </c>
      <c r="T66" s="1">
        <f t="shared" si="40"/>
        <v>19</v>
      </c>
      <c r="U66" s="1">
        <v>1</v>
      </c>
      <c r="V66" s="1">
        <v>2</v>
      </c>
      <c r="W66" s="1">
        <v>10</v>
      </c>
      <c r="X66" s="1">
        <v>6</v>
      </c>
      <c r="Y66" s="1">
        <f t="shared" si="35"/>
        <v>1</v>
      </c>
      <c r="Z66" s="1">
        <f t="shared" si="35"/>
        <v>1</v>
      </c>
      <c r="AA66" s="1">
        <f t="shared" si="28"/>
        <v>4</v>
      </c>
      <c r="AB66" s="1">
        <f t="shared" si="29"/>
        <v>2</v>
      </c>
      <c r="AC66" s="1">
        <f t="shared" si="30"/>
        <v>1</v>
      </c>
      <c r="AD66" s="1">
        <f t="shared" si="31"/>
        <v>4</v>
      </c>
      <c r="AE66" s="1">
        <f t="shared" si="32"/>
        <v>35</v>
      </c>
      <c r="AF66" s="1">
        <f t="shared" si="33"/>
        <v>16</v>
      </c>
      <c r="AG66" s="1">
        <f t="shared" si="34"/>
        <v>64</v>
      </c>
    </row>
    <row r="67" spans="1:33" s="8" customFormat="1" ht="37.5" x14ac:dyDescent="0.25">
      <c r="A67" s="3">
        <v>59</v>
      </c>
      <c r="B67" s="3">
        <v>6</v>
      </c>
      <c r="C67" s="4">
        <v>3960</v>
      </c>
      <c r="D67" s="3" t="s">
        <v>171</v>
      </c>
      <c r="E67" s="3" t="s">
        <v>147</v>
      </c>
      <c r="F67" s="3" t="s">
        <v>71</v>
      </c>
      <c r="G67" s="3" t="s">
        <v>140</v>
      </c>
      <c r="H67" s="3">
        <v>18</v>
      </c>
      <c r="I67" s="1">
        <f t="shared" si="36"/>
        <v>16</v>
      </c>
      <c r="J67" s="1">
        <f t="shared" si="25"/>
        <v>2</v>
      </c>
      <c r="K67" s="1">
        <f t="shared" si="37"/>
        <v>264</v>
      </c>
      <c r="L67" s="1">
        <f t="shared" si="38"/>
        <v>240</v>
      </c>
      <c r="M67" s="1">
        <f t="shared" si="26"/>
        <v>24</v>
      </c>
      <c r="N67" s="1">
        <f t="shared" si="27"/>
        <v>116</v>
      </c>
      <c r="O67" s="1">
        <v>3</v>
      </c>
      <c r="P67" s="1">
        <v>5</v>
      </c>
      <c r="Q67" s="1">
        <v>105</v>
      </c>
      <c r="R67" s="1">
        <v>3</v>
      </c>
      <c r="S67" s="1">
        <f t="shared" si="39"/>
        <v>23</v>
      </c>
      <c r="T67" s="1">
        <f t="shared" si="40"/>
        <v>21</v>
      </c>
      <c r="U67" s="1">
        <v>1</v>
      </c>
      <c r="V67" s="1">
        <v>2</v>
      </c>
      <c r="W67" s="1">
        <v>12</v>
      </c>
      <c r="X67" s="1">
        <v>6</v>
      </c>
      <c r="Y67" s="1">
        <f t="shared" si="35"/>
        <v>1</v>
      </c>
      <c r="Z67" s="1">
        <f t="shared" si="35"/>
        <v>1</v>
      </c>
      <c r="AA67" s="1">
        <f t="shared" si="28"/>
        <v>4</v>
      </c>
      <c r="AB67" s="1">
        <f t="shared" si="29"/>
        <v>2</v>
      </c>
      <c r="AC67" s="1">
        <f t="shared" si="30"/>
        <v>1</v>
      </c>
      <c r="AD67" s="1">
        <f t="shared" si="31"/>
        <v>4</v>
      </c>
      <c r="AE67" s="1">
        <f t="shared" si="32"/>
        <v>39</v>
      </c>
      <c r="AF67" s="1">
        <f t="shared" si="33"/>
        <v>18</v>
      </c>
      <c r="AG67" s="1">
        <f t="shared" si="34"/>
        <v>70</v>
      </c>
    </row>
    <row r="68" spans="1:33" s="8" customFormat="1" ht="37.5" x14ac:dyDescent="0.25">
      <c r="A68" s="3">
        <v>60</v>
      </c>
      <c r="B68" s="3">
        <v>9</v>
      </c>
      <c r="C68" s="4">
        <v>4038</v>
      </c>
      <c r="D68" s="3" t="s">
        <v>54</v>
      </c>
      <c r="E68" s="3" t="s">
        <v>72</v>
      </c>
      <c r="F68" s="3" t="s">
        <v>72</v>
      </c>
      <c r="G68" s="3" t="s">
        <v>140</v>
      </c>
      <c r="H68" s="3">
        <v>15</v>
      </c>
      <c r="I68" s="1">
        <f t="shared" si="36"/>
        <v>13</v>
      </c>
      <c r="J68" s="1">
        <f t="shared" si="25"/>
        <v>2</v>
      </c>
      <c r="K68" s="1">
        <f t="shared" si="37"/>
        <v>219</v>
      </c>
      <c r="L68" s="1">
        <f t="shared" si="38"/>
        <v>195</v>
      </c>
      <c r="M68" s="1">
        <f t="shared" si="26"/>
        <v>24</v>
      </c>
      <c r="N68" s="1">
        <f t="shared" si="27"/>
        <v>116</v>
      </c>
      <c r="O68" s="1">
        <v>3</v>
      </c>
      <c r="P68" s="1">
        <v>5</v>
      </c>
      <c r="Q68" s="1">
        <v>105</v>
      </c>
      <c r="R68" s="1">
        <v>3</v>
      </c>
      <c r="S68" s="1">
        <f t="shared" si="39"/>
        <v>20</v>
      </c>
      <c r="T68" s="1">
        <f t="shared" si="40"/>
        <v>18</v>
      </c>
      <c r="U68" s="1">
        <v>1</v>
      </c>
      <c r="V68" s="1">
        <v>2</v>
      </c>
      <c r="W68" s="1">
        <v>8</v>
      </c>
      <c r="X68" s="1">
        <v>5</v>
      </c>
      <c r="Y68" s="1">
        <f t="shared" si="35"/>
        <v>1</v>
      </c>
      <c r="Z68" s="1">
        <f t="shared" si="35"/>
        <v>1</v>
      </c>
      <c r="AA68" s="1">
        <f t="shared" si="28"/>
        <v>4</v>
      </c>
      <c r="AB68" s="1">
        <f t="shared" si="29"/>
        <v>2</v>
      </c>
      <c r="AC68" s="1">
        <f t="shared" si="30"/>
        <v>1</v>
      </c>
      <c r="AD68" s="1">
        <f t="shared" si="31"/>
        <v>4</v>
      </c>
      <c r="AE68" s="1">
        <f t="shared" si="32"/>
        <v>33</v>
      </c>
      <c r="AF68" s="1">
        <f t="shared" si="33"/>
        <v>15</v>
      </c>
      <c r="AG68" s="1">
        <f t="shared" si="34"/>
        <v>61</v>
      </c>
    </row>
    <row r="69" spans="1:33" s="2" customFormat="1" ht="56.25" x14ac:dyDescent="0.25">
      <c r="A69" s="3">
        <v>61</v>
      </c>
      <c r="B69" s="3">
        <v>12</v>
      </c>
      <c r="C69" s="3">
        <v>3935</v>
      </c>
      <c r="D69" s="3" t="s">
        <v>176</v>
      </c>
      <c r="E69" s="3" t="s">
        <v>175</v>
      </c>
      <c r="F69" s="3" t="s">
        <v>175</v>
      </c>
      <c r="G69" s="3" t="s">
        <v>140</v>
      </c>
      <c r="H69" s="3">
        <v>17</v>
      </c>
      <c r="I69" s="1">
        <f t="shared" si="36"/>
        <v>15</v>
      </c>
      <c r="J69" s="1">
        <f t="shared" si="25"/>
        <v>2</v>
      </c>
      <c r="K69" s="1">
        <f t="shared" si="37"/>
        <v>249</v>
      </c>
      <c r="L69" s="1">
        <f t="shared" si="38"/>
        <v>225</v>
      </c>
      <c r="M69" s="1">
        <f t="shared" si="26"/>
        <v>24</v>
      </c>
      <c r="N69" s="1">
        <f t="shared" si="27"/>
        <v>116</v>
      </c>
      <c r="O69" s="1">
        <v>3</v>
      </c>
      <c r="P69" s="1">
        <v>5</v>
      </c>
      <c r="Q69" s="1">
        <v>105</v>
      </c>
      <c r="R69" s="1">
        <v>3</v>
      </c>
      <c r="S69" s="1">
        <f t="shared" si="39"/>
        <v>22</v>
      </c>
      <c r="T69" s="1">
        <f t="shared" si="40"/>
        <v>20</v>
      </c>
      <c r="U69" s="1">
        <v>1</v>
      </c>
      <c r="V69" s="1">
        <v>2</v>
      </c>
      <c r="W69" s="1">
        <v>9</v>
      </c>
      <c r="X69" s="1">
        <v>6</v>
      </c>
      <c r="Y69" s="1">
        <f t="shared" ref="Y69:Z69" si="41">$H$9/$H$9</f>
        <v>1</v>
      </c>
      <c r="Z69" s="1">
        <f t="shared" si="41"/>
        <v>1</v>
      </c>
      <c r="AA69" s="1">
        <f t="shared" si="28"/>
        <v>4</v>
      </c>
      <c r="AB69" s="1">
        <f t="shared" si="29"/>
        <v>2</v>
      </c>
      <c r="AC69" s="1">
        <f t="shared" si="30"/>
        <v>1</v>
      </c>
      <c r="AD69" s="1">
        <f t="shared" si="31"/>
        <v>4</v>
      </c>
      <c r="AE69" s="1">
        <f t="shared" si="32"/>
        <v>37</v>
      </c>
      <c r="AF69" s="1">
        <f t="shared" si="33"/>
        <v>17</v>
      </c>
      <c r="AG69" s="1">
        <f t="shared" si="34"/>
        <v>67</v>
      </c>
    </row>
    <row r="70" spans="1:33" s="2" customForma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</sheetData>
  <autoFilter ref="A8:AG69"/>
  <mergeCells count="46">
    <mergeCell ref="A2:G3"/>
    <mergeCell ref="E4:E7"/>
    <mergeCell ref="AC5:AC7"/>
    <mergeCell ref="H4:J4"/>
    <mergeCell ref="K4:M4"/>
    <mergeCell ref="N4:T4"/>
    <mergeCell ref="U4:X4"/>
    <mergeCell ref="W6:W7"/>
    <mergeCell ref="F4:F7"/>
    <mergeCell ref="G4:G7"/>
    <mergeCell ref="U5:V5"/>
    <mergeCell ref="V6:V7"/>
    <mergeCell ref="S5:S7"/>
    <mergeCell ref="T5:T7"/>
    <mergeCell ref="A1:AG1"/>
    <mergeCell ref="H2:M3"/>
    <mergeCell ref="N2:X3"/>
    <mergeCell ref="Y2:AG3"/>
    <mergeCell ref="A4:A7"/>
    <mergeCell ref="B4:B7"/>
    <mergeCell ref="C4:C7"/>
    <mergeCell ref="D4:D7"/>
    <mergeCell ref="Y4:AG4"/>
    <mergeCell ref="H5:H7"/>
    <mergeCell ref="I5:I7"/>
    <mergeCell ref="J5:J7"/>
    <mergeCell ref="K5:K7"/>
    <mergeCell ref="L5:L7"/>
    <mergeCell ref="M5:M7"/>
    <mergeCell ref="N5:R5"/>
    <mergeCell ref="AD5:AD7"/>
    <mergeCell ref="AE5:AE7"/>
    <mergeCell ref="AF5:AF7"/>
    <mergeCell ref="AG5:AG7"/>
    <mergeCell ref="N6:N7"/>
    <mergeCell ref="O6:O7"/>
    <mergeCell ref="P6:P7"/>
    <mergeCell ref="Q6:Q7"/>
    <mergeCell ref="R6:R7"/>
    <mergeCell ref="U6:U7"/>
    <mergeCell ref="W5:X5"/>
    <mergeCell ref="Y5:Y7"/>
    <mergeCell ref="Z5:Z7"/>
    <mergeCell ref="AA5:AA7"/>
    <mergeCell ref="AB5:AB7"/>
    <mergeCell ref="X6:X7"/>
  </mergeCells>
  <pageMargins left="0.7" right="0.7" top="0.75" bottom="0.75" header="0.3" footer="0.3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2024-11-08T10:37:29Z</cp:lastPrinted>
  <dcterms:created xsi:type="dcterms:W3CDTF">2023-09-01T07:45:15Z</dcterms:created>
  <dcterms:modified xsi:type="dcterms:W3CDTF">2025-11-18T14:04:08Z</dcterms:modified>
</cp:coreProperties>
</file>