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ресурсы для согласования с АВ\Правки\"/>
    </mc:Choice>
  </mc:AlternateContent>
  <bookViews>
    <workbookView xWindow="0" yWindow="0" windowWidth="28800" windowHeight="12330"/>
  </bookViews>
  <sheets>
    <sheet name="САО" sheetId="1" r:id="rId1"/>
  </sheets>
  <definedNames>
    <definedName name="_xlnm._FilterDatabase" localSheetId="0" hidden="1">САО!$A$7:$AF$70</definedName>
    <definedName name="_xlnm.Print_Titles" localSheetId="0">САО!$2:$6</definedName>
    <definedName name="_xlnm.Print_Area" localSheetId="0">САО!$A$1:$AG$67</definedName>
  </definedNames>
  <calcPr calcId="162913"/>
</workbook>
</file>

<file path=xl/calcChain.xml><?xml version="1.0" encoding="utf-8"?>
<calcChain xmlns="http://schemas.openxmlformats.org/spreadsheetml/2006/main">
  <c r="I68" i="1" l="1"/>
  <c r="O7" i="1" l="1"/>
  <c r="P7" i="1"/>
  <c r="Q7" i="1"/>
  <c r="R7" i="1"/>
  <c r="U7" i="1"/>
  <c r="V7" i="1"/>
  <c r="W7" i="1"/>
  <c r="X7" i="1"/>
  <c r="H7" i="1"/>
  <c r="Y9" i="1"/>
  <c r="Z9" i="1"/>
  <c r="AA9" i="1"/>
  <c r="AB9" i="1"/>
  <c r="AC9" i="1"/>
  <c r="AD9" i="1"/>
  <c r="AE9" i="1"/>
  <c r="AF9" i="1"/>
  <c r="Y10" i="1"/>
  <c r="Z10" i="1"/>
  <c r="AA10" i="1"/>
  <c r="AB10" i="1"/>
  <c r="AC10" i="1"/>
  <c r="AD10" i="1"/>
  <c r="AE10" i="1"/>
  <c r="AF10" i="1"/>
  <c r="Y11" i="1"/>
  <c r="Z11" i="1"/>
  <c r="AA11" i="1"/>
  <c r="AB11" i="1"/>
  <c r="AC11" i="1"/>
  <c r="AD11" i="1"/>
  <c r="AE11" i="1"/>
  <c r="AF11" i="1"/>
  <c r="Y12" i="1"/>
  <c r="Z12" i="1"/>
  <c r="AA12" i="1"/>
  <c r="AB12" i="1"/>
  <c r="AC12" i="1"/>
  <c r="AD12" i="1"/>
  <c r="AE12" i="1"/>
  <c r="AF12" i="1"/>
  <c r="Y13" i="1"/>
  <c r="Z13" i="1"/>
  <c r="AA13" i="1"/>
  <c r="AB13" i="1"/>
  <c r="AC13" i="1"/>
  <c r="AD13" i="1"/>
  <c r="AE13" i="1"/>
  <c r="AF13" i="1"/>
  <c r="Y14" i="1"/>
  <c r="Z14" i="1"/>
  <c r="AA14" i="1"/>
  <c r="AB14" i="1"/>
  <c r="AC14" i="1"/>
  <c r="AD14" i="1"/>
  <c r="AE14" i="1"/>
  <c r="AF14" i="1"/>
  <c r="Y15" i="1"/>
  <c r="Z15" i="1"/>
  <c r="AA15" i="1"/>
  <c r="AB15" i="1"/>
  <c r="AC15" i="1"/>
  <c r="AD15" i="1"/>
  <c r="AE15" i="1"/>
  <c r="AF15" i="1"/>
  <c r="Y16" i="1"/>
  <c r="Z16" i="1"/>
  <c r="AA16" i="1"/>
  <c r="AB16" i="1"/>
  <c r="AC16" i="1"/>
  <c r="AD16" i="1"/>
  <c r="AE16" i="1"/>
  <c r="AF16" i="1"/>
  <c r="Y17" i="1"/>
  <c r="Z17" i="1"/>
  <c r="AA17" i="1"/>
  <c r="AB17" i="1"/>
  <c r="AC17" i="1"/>
  <c r="AD17" i="1"/>
  <c r="AE17" i="1"/>
  <c r="AF17" i="1"/>
  <c r="Y18" i="1"/>
  <c r="Z18" i="1"/>
  <c r="AA18" i="1"/>
  <c r="AB18" i="1"/>
  <c r="AC18" i="1"/>
  <c r="AD18" i="1"/>
  <c r="AE18" i="1"/>
  <c r="AF18" i="1"/>
  <c r="Y19" i="1"/>
  <c r="Z19" i="1"/>
  <c r="AA19" i="1"/>
  <c r="AB19" i="1"/>
  <c r="AC19" i="1"/>
  <c r="AD19" i="1"/>
  <c r="AE19" i="1"/>
  <c r="AF19" i="1"/>
  <c r="Y20" i="1"/>
  <c r="Z20" i="1"/>
  <c r="AA20" i="1"/>
  <c r="AB20" i="1"/>
  <c r="AC20" i="1"/>
  <c r="AD20" i="1"/>
  <c r="AE20" i="1"/>
  <c r="AF20" i="1"/>
  <c r="Y21" i="1"/>
  <c r="Z21" i="1"/>
  <c r="AA21" i="1"/>
  <c r="AC21" i="1"/>
  <c r="AD21" i="1"/>
  <c r="AE21" i="1"/>
  <c r="AF21" i="1"/>
  <c r="Y22" i="1"/>
  <c r="Z22" i="1"/>
  <c r="AA22" i="1"/>
  <c r="AB22" i="1"/>
  <c r="AC22" i="1"/>
  <c r="AD22" i="1"/>
  <c r="AE22" i="1"/>
  <c r="AF22" i="1"/>
  <c r="Y23" i="1"/>
  <c r="Z23" i="1"/>
  <c r="AA23" i="1"/>
  <c r="AB23" i="1"/>
  <c r="AC23" i="1"/>
  <c r="AD23" i="1"/>
  <c r="AE23" i="1"/>
  <c r="AF23" i="1"/>
  <c r="Y24" i="1"/>
  <c r="Z24" i="1"/>
  <c r="AA24" i="1"/>
  <c r="AB24" i="1"/>
  <c r="AC24" i="1"/>
  <c r="AD24" i="1"/>
  <c r="AE24" i="1"/>
  <c r="AF24" i="1"/>
  <c r="Y25" i="1"/>
  <c r="Z25" i="1"/>
  <c r="AA25" i="1"/>
  <c r="AB25" i="1"/>
  <c r="AC25" i="1"/>
  <c r="AD25" i="1"/>
  <c r="AE25" i="1"/>
  <c r="AF25" i="1"/>
  <c r="Y26" i="1"/>
  <c r="Z26" i="1"/>
  <c r="AA26" i="1"/>
  <c r="AB26" i="1"/>
  <c r="AC26" i="1"/>
  <c r="AD26" i="1"/>
  <c r="AE26" i="1"/>
  <c r="AF26" i="1"/>
  <c r="Y27" i="1"/>
  <c r="Z27" i="1"/>
  <c r="AA27" i="1"/>
  <c r="AB27" i="1"/>
  <c r="AC27" i="1"/>
  <c r="AD27" i="1"/>
  <c r="AE27" i="1"/>
  <c r="AF27" i="1"/>
  <c r="Y28" i="1"/>
  <c r="Z28" i="1"/>
  <c r="AA28" i="1"/>
  <c r="AB28" i="1"/>
  <c r="AC28" i="1"/>
  <c r="AD28" i="1"/>
  <c r="AE28" i="1"/>
  <c r="AF28" i="1"/>
  <c r="Y29" i="1"/>
  <c r="Z29" i="1"/>
  <c r="AA29" i="1"/>
  <c r="AB29" i="1"/>
  <c r="AC29" i="1"/>
  <c r="AD29" i="1"/>
  <c r="AE29" i="1"/>
  <c r="AF29" i="1"/>
  <c r="Y30" i="1"/>
  <c r="Z30" i="1"/>
  <c r="AA30" i="1"/>
  <c r="AB30" i="1"/>
  <c r="AC30" i="1"/>
  <c r="AD30" i="1"/>
  <c r="AE30" i="1"/>
  <c r="AF30" i="1"/>
  <c r="Y31" i="1"/>
  <c r="Z31" i="1"/>
  <c r="AA31" i="1"/>
  <c r="AB31" i="1"/>
  <c r="AC31" i="1"/>
  <c r="AD31" i="1"/>
  <c r="AE31" i="1"/>
  <c r="AF31" i="1"/>
  <c r="Y32" i="1"/>
  <c r="Z32" i="1"/>
  <c r="AA32" i="1"/>
  <c r="AB32" i="1"/>
  <c r="AC32" i="1"/>
  <c r="AD32" i="1"/>
  <c r="AE32" i="1"/>
  <c r="AF32" i="1"/>
  <c r="Y33" i="1"/>
  <c r="Z33" i="1"/>
  <c r="AA33" i="1"/>
  <c r="AB33" i="1"/>
  <c r="AC33" i="1"/>
  <c r="AD33" i="1"/>
  <c r="AE33" i="1"/>
  <c r="AF33" i="1"/>
  <c r="Y34" i="1"/>
  <c r="Z34" i="1"/>
  <c r="AA34" i="1"/>
  <c r="AB34" i="1"/>
  <c r="AC34" i="1"/>
  <c r="AD34" i="1"/>
  <c r="AE34" i="1"/>
  <c r="AF34" i="1"/>
  <c r="Y35" i="1"/>
  <c r="Z35" i="1"/>
  <c r="AA35" i="1"/>
  <c r="AB35" i="1"/>
  <c r="AC35" i="1"/>
  <c r="AD35" i="1"/>
  <c r="AE35" i="1"/>
  <c r="AF35" i="1"/>
  <c r="Y36" i="1"/>
  <c r="Z36" i="1"/>
  <c r="AA36" i="1"/>
  <c r="AB36" i="1"/>
  <c r="AC36" i="1"/>
  <c r="AD36" i="1"/>
  <c r="AE36" i="1"/>
  <c r="AF36" i="1"/>
  <c r="Y37" i="1"/>
  <c r="Z37" i="1"/>
  <c r="AA37" i="1"/>
  <c r="AB37" i="1"/>
  <c r="AC37" i="1"/>
  <c r="AD37" i="1"/>
  <c r="AE37" i="1"/>
  <c r="AF37" i="1"/>
  <c r="Y38" i="1"/>
  <c r="Z38" i="1"/>
  <c r="AA38" i="1"/>
  <c r="AB38" i="1"/>
  <c r="AC38" i="1"/>
  <c r="AD38" i="1"/>
  <c r="AE38" i="1"/>
  <c r="AF38" i="1"/>
  <c r="Y39" i="1"/>
  <c r="Z39" i="1"/>
  <c r="AA39" i="1"/>
  <c r="AB39" i="1"/>
  <c r="AC39" i="1"/>
  <c r="AD39" i="1"/>
  <c r="AE39" i="1"/>
  <c r="AF39" i="1"/>
  <c r="Y40" i="1"/>
  <c r="Z40" i="1"/>
  <c r="AA40" i="1"/>
  <c r="AB40" i="1"/>
  <c r="AC40" i="1"/>
  <c r="AD40" i="1"/>
  <c r="AE40" i="1"/>
  <c r="AF40" i="1"/>
  <c r="Y41" i="1"/>
  <c r="Z41" i="1"/>
  <c r="AA41" i="1"/>
  <c r="AB41" i="1"/>
  <c r="AC41" i="1"/>
  <c r="AD41" i="1"/>
  <c r="AE41" i="1"/>
  <c r="AF41" i="1"/>
  <c r="Y42" i="1"/>
  <c r="Z42" i="1"/>
  <c r="AA42" i="1"/>
  <c r="AB42" i="1"/>
  <c r="AC42" i="1"/>
  <c r="AD42" i="1"/>
  <c r="AE42" i="1"/>
  <c r="AF42" i="1"/>
  <c r="Y43" i="1"/>
  <c r="Z43" i="1"/>
  <c r="AA43" i="1"/>
  <c r="AB43" i="1"/>
  <c r="AC43" i="1"/>
  <c r="AD43" i="1"/>
  <c r="AE43" i="1"/>
  <c r="AF43" i="1"/>
  <c r="Y44" i="1"/>
  <c r="Z44" i="1"/>
  <c r="AA44" i="1"/>
  <c r="AB44" i="1"/>
  <c r="AC44" i="1"/>
  <c r="AD44" i="1"/>
  <c r="AE44" i="1"/>
  <c r="AF44" i="1"/>
  <c r="Y45" i="1"/>
  <c r="Z45" i="1"/>
  <c r="AA45" i="1"/>
  <c r="AB45" i="1"/>
  <c r="AC45" i="1"/>
  <c r="AD45" i="1"/>
  <c r="AE45" i="1"/>
  <c r="AF45" i="1"/>
  <c r="Y46" i="1"/>
  <c r="Z46" i="1"/>
  <c r="AA46" i="1"/>
  <c r="AB46" i="1"/>
  <c r="AC46" i="1"/>
  <c r="AD46" i="1"/>
  <c r="AE46" i="1"/>
  <c r="AF46" i="1"/>
  <c r="Y47" i="1"/>
  <c r="Z47" i="1"/>
  <c r="AA47" i="1"/>
  <c r="AB47" i="1"/>
  <c r="AC47" i="1"/>
  <c r="AD47" i="1"/>
  <c r="AE47" i="1"/>
  <c r="AF47" i="1"/>
  <c r="Y48" i="1"/>
  <c r="Z48" i="1"/>
  <c r="AA48" i="1"/>
  <c r="AB48" i="1"/>
  <c r="AC48" i="1"/>
  <c r="AD48" i="1"/>
  <c r="AE48" i="1"/>
  <c r="AF48" i="1"/>
  <c r="Y49" i="1"/>
  <c r="Z49" i="1"/>
  <c r="AA49" i="1"/>
  <c r="AB49" i="1"/>
  <c r="AC49" i="1"/>
  <c r="AD49" i="1"/>
  <c r="AE49" i="1"/>
  <c r="AF49" i="1"/>
  <c r="Y50" i="1"/>
  <c r="Z50" i="1"/>
  <c r="AA50" i="1"/>
  <c r="AB50" i="1"/>
  <c r="AC50" i="1"/>
  <c r="AD50" i="1"/>
  <c r="AE50" i="1"/>
  <c r="AF50" i="1"/>
  <c r="Y51" i="1"/>
  <c r="Z51" i="1"/>
  <c r="AA51" i="1"/>
  <c r="AB51" i="1"/>
  <c r="AC51" i="1"/>
  <c r="AD51" i="1"/>
  <c r="AE51" i="1"/>
  <c r="AF51" i="1"/>
  <c r="Y52" i="1"/>
  <c r="Z52" i="1"/>
  <c r="AA52" i="1"/>
  <c r="AB52" i="1"/>
  <c r="AC52" i="1"/>
  <c r="AD52" i="1"/>
  <c r="AE52" i="1"/>
  <c r="AF52" i="1"/>
  <c r="Y53" i="1"/>
  <c r="Z53" i="1"/>
  <c r="AA53" i="1"/>
  <c r="AB53" i="1"/>
  <c r="AC53" i="1"/>
  <c r="AD53" i="1"/>
  <c r="AE53" i="1"/>
  <c r="AF53" i="1"/>
  <c r="Y54" i="1"/>
  <c r="Z54" i="1"/>
  <c r="AA54" i="1"/>
  <c r="AB54" i="1"/>
  <c r="AC54" i="1"/>
  <c r="AD54" i="1"/>
  <c r="AE54" i="1"/>
  <c r="AF54" i="1"/>
  <c r="Y55" i="1"/>
  <c r="Z55" i="1"/>
  <c r="AA55" i="1"/>
  <c r="AB55" i="1"/>
  <c r="AC55" i="1"/>
  <c r="AD55" i="1"/>
  <c r="AE55" i="1"/>
  <c r="AF55" i="1"/>
  <c r="Y56" i="1"/>
  <c r="Z56" i="1"/>
  <c r="AA56" i="1"/>
  <c r="AB56" i="1"/>
  <c r="AC56" i="1"/>
  <c r="AD56" i="1"/>
  <c r="AE56" i="1"/>
  <c r="AF56" i="1"/>
  <c r="Y57" i="1"/>
  <c r="Z57" i="1"/>
  <c r="AA57" i="1"/>
  <c r="AB57" i="1"/>
  <c r="AC57" i="1"/>
  <c r="AD57" i="1"/>
  <c r="AE57" i="1"/>
  <c r="AF57" i="1"/>
  <c r="Y58" i="1"/>
  <c r="Z58" i="1"/>
  <c r="AA58" i="1"/>
  <c r="AB58" i="1"/>
  <c r="AC58" i="1"/>
  <c r="AD58" i="1"/>
  <c r="AE58" i="1"/>
  <c r="AF58" i="1"/>
  <c r="Y59" i="1"/>
  <c r="Z59" i="1"/>
  <c r="AA59" i="1"/>
  <c r="AB59" i="1"/>
  <c r="AC59" i="1"/>
  <c r="AD59" i="1"/>
  <c r="AE59" i="1"/>
  <c r="AF59" i="1"/>
  <c r="Y60" i="1"/>
  <c r="Z60" i="1"/>
  <c r="AA60" i="1"/>
  <c r="AB60" i="1"/>
  <c r="AC60" i="1"/>
  <c r="AD60" i="1"/>
  <c r="AE60" i="1"/>
  <c r="AF60" i="1"/>
  <c r="Y61" i="1"/>
  <c r="Z61" i="1"/>
  <c r="AA61" i="1"/>
  <c r="AB61" i="1"/>
  <c r="AC61" i="1"/>
  <c r="AD61" i="1"/>
  <c r="AE61" i="1"/>
  <c r="AF61" i="1"/>
  <c r="Y62" i="1"/>
  <c r="Z62" i="1"/>
  <c r="AA62" i="1"/>
  <c r="AB62" i="1"/>
  <c r="AC62" i="1"/>
  <c r="AD62" i="1"/>
  <c r="AE62" i="1"/>
  <c r="AF62" i="1"/>
  <c r="Y63" i="1"/>
  <c r="Z63" i="1"/>
  <c r="AA63" i="1"/>
  <c r="AB63" i="1"/>
  <c r="AC63" i="1"/>
  <c r="AD63" i="1"/>
  <c r="AE63" i="1"/>
  <c r="AF63" i="1"/>
  <c r="Y64" i="1"/>
  <c r="Z64" i="1"/>
  <c r="AA64" i="1"/>
  <c r="AB64" i="1"/>
  <c r="AC64" i="1"/>
  <c r="AD64" i="1"/>
  <c r="AE64" i="1"/>
  <c r="AF64" i="1"/>
  <c r="Y65" i="1"/>
  <c r="Z65" i="1"/>
  <c r="AA65" i="1"/>
  <c r="AB65" i="1"/>
  <c r="AC65" i="1"/>
  <c r="AD65" i="1"/>
  <c r="AE65" i="1"/>
  <c r="AF65" i="1"/>
  <c r="Y66" i="1"/>
  <c r="Z66" i="1"/>
  <c r="AA66" i="1"/>
  <c r="AB66" i="1"/>
  <c r="AC66" i="1"/>
  <c r="AD66" i="1"/>
  <c r="AE66" i="1"/>
  <c r="AF66" i="1"/>
  <c r="Y67" i="1"/>
  <c r="Z67" i="1"/>
  <c r="AA67" i="1"/>
  <c r="AB67" i="1"/>
  <c r="AC67" i="1"/>
  <c r="AD67" i="1"/>
  <c r="AE67" i="1"/>
  <c r="AF67" i="1"/>
  <c r="Y68" i="1"/>
  <c r="Z68" i="1"/>
  <c r="AA68" i="1"/>
  <c r="AB68" i="1"/>
  <c r="AC68" i="1"/>
  <c r="AD68" i="1"/>
  <c r="AE68" i="1"/>
  <c r="AF68" i="1"/>
  <c r="Y69" i="1"/>
  <c r="Z69" i="1"/>
  <c r="AA69" i="1"/>
  <c r="AB69" i="1"/>
  <c r="AC69" i="1"/>
  <c r="AD69" i="1"/>
  <c r="AE69" i="1"/>
  <c r="AF69" i="1"/>
  <c r="Y70" i="1"/>
  <c r="Z70" i="1"/>
  <c r="AA70" i="1"/>
  <c r="AB70" i="1"/>
  <c r="AC70" i="1"/>
  <c r="AD70" i="1"/>
  <c r="AE70" i="1"/>
  <c r="AF70" i="1"/>
  <c r="AA8" i="1"/>
  <c r="AB8" i="1"/>
  <c r="AD8" i="1"/>
  <c r="Z8" i="1"/>
  <c r="AC8" i="1"/>
  <c r="Y8" i="1"/>
  <c r="J11" i="1"/>
  <c r="J15" i="1"/>
  <c r="J20" i="1"/>
  <c r="J27" i="1"/>
  <c r="J55" i="1"/>
  <c r="AG70" i="1" l="1"/>
  <c r="AG46" i="1"/>
  <c r="AG34" i="1"/>
  <c r="AG68" i="1"/>
  <c r="AG58" i="1"/>
  <c r="AC7" i="1"/>
  <c r="Y7" i="1"/>
  <c r="AD7" i="1"/>
  <c r="Z7" i="1"/>
  <c r="AB7" i="1"/>
  <c r="AG22" i="1"/>
  <c r="AA7" i="1"/>
  <c r="AG59" i="1"/>
  <c r="AG53" i="1"/>
  <c r="AG47" i="1"/>
  <c r="AG41" i="1"/>
  <c r="AG35" i="1"/>
  <c r="AG29" i="1"/>
  <c r="AG23" i="1"/>
  <c r="AG17" i="1"/>
  <c r="AG52" i="1"/>
  <c r="AG40" i="1"/>
  <c r="AG28" i="1"/>
  <c r="AG16" i="1"/>
  <c r="AG65" i="1"/>
  <c r="AG67" i="1"/>
  <c r="AG66" i="1"/>
  <c r="AG64" i="1"/>
  <c r="AG61" i="1"/>
  <c r="AG55" i="1"/>
  <c r="AG54" i="1"/>
  <c r="AG49" i="1"/>
  <c r="AG43" i="1"/>
  <c r="AG42" i="1"/>
  <c r="AG37" i="1"/>
  <c r="AG31" i="1"/>
  <c r="AG30" i="1"/>
  <c r="AG25" i="1"/>
  <c r="AG19" i="1"/>
  <c r="AG18" i="1"/>
  <c r="AG13" i="1"/>
  <c r="AG24" i="1"/>
  <c r="AG48" i="1"/>
  <c r="AG36" i="1"/>
  <c r="AG12" i="1"/>
  <c r="AG69" i="1"/>
  <c r="AG63" i="1"/>
  <c r="AG62" i="1"/>
  <c r="AG60" i="1"/>
  <c r="AG57" i="1"/>
  <c r="AG51" i="1"/>
  <c r="AG50" i="1"/>
  <c r="AG45" i="1"/>
  <c r="AG39" i="1"/>
  <c r="AG38" i="1"/>
  <c r="AG33" i="1"/>
  <c r="AG27" i="1"/>
  <c r="AG26" i="1"/>
  <c r="AG21" i="1"/>
  <c r="AG15" i="1"/>
  <c r="AG14" i="1"/>
  <c r="AG9" i="1"/>
  <c r="AG56" i="1"/>
  <c r="AG44" i="1"/>
  <c r="AG32" i="1"/>
  <c r="AG20" i="1"/>
  <c r="AE8" i="1"/>
  <c r="AE7" i="1" s="1"/>
  <c r="AF8" i="1"/>
  <c r="AF7" i="1" s="1"/>
  <c r="AG10" i="1" l="1"/>
  <c r="AG11" i="1"/>
  <c r="AG8" i="1"/>
  <c r="AG7" i="1" s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4" i="1"/>
  <c r="N13" i="1"/>
  <c r="N12" i="1"/>
  <c r="N10" i="1"/>
  <c r="N9" i="1"/>
  <c r="N8" i="1" l="1"/>
  <c r="N7" i="1" s="1"/>
  <c r="T68" i="1" l="1"/>
  <c r="T69" i="1"/>
  <c r="T70" i="1"/>
  <c r="S68" i="1"/>
  <c r="S69" i="1"/>
  <c r="S70" i="1"/>
  <c r="I70" i="1"/>
  <c r="I69" i="1"/>
  <c r="L68" i="1" l="1"/>
  <c r="J68" i="1"/>
  <c r="M68" i="1" s="1"/>
  <c r="L69" i="1"/>
  <c r="J69" i="1"/>
  <c r="M69" i="1" s="1"/>
  <c r="L70" i="1"/>
  <c r="J70" i="1"/>
  <c r="M70" i="1" s="1"/>
  <c r="T8" i="1"/>
  <c r="T9" i="1"/>
  <c r="T10" i="1"/>
  <c r="T12" i="1"/>
  <c r="T13" i="1"/>
  <c r="T14" i="1"/>
  <c r="T15" i="1"/>
  <c r="T16" i="1"/>
  <c r="T17" i="1"/>
  <c r="T18" i="1"/>
  <c r="T19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S8" i="1"/>
  <c r="S9" i="1"/>
  <c r="S10" i="1"/>
  <c r="S12" i="1"/>
  <c r="S13" i="1"/>
  <c r="S14" i="1"/>
  <c r="S15" i="1"/>
  <c r="S16" i="1"/>
  <c r="S17" i="1"/>
  <c r="S18" i="1"/>
  <c r="S19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T7" i="1" l="1"/>
  <c r="K68" i="1"/>
  <c r="S7" i="1"/>
  <c r="K70" i="1"/>
  <c r="K69" i="1"/>
  <c r="M20" i="1"/>
  <c r="L20" i="1"/>
  <c r="L11" i="1"/>
  <c r="K11" i="1" s="1"/>
  <c r="L55" i="1"/>
  <c r="L27" i="1"/>
  <c r="L15" i="1"/>
  <c r="M55" i="1"/>
  <c r="M27" i="1"/>
  <c r="M15" i="1"/>
  <c r="I8" i="1"/>
  <c r="J8" i="1" s="1"/>
  <c r="M8" i="1" s="1"/>
  <c r="K15" i="1" l="1"/>
  <c r="K55" i="1"/>
  <c r="K27" i="1"/>
  <c r="K20" i="1"/>
  <c r="L8" i="1"/>
  <c r="K8" i="1" s="1"/>
  <c r="I48" i="1" l="1"/>
  <c r="I49" i="1"/>
  <c r="I50" i="1"/>
  <c r="I51" i="1"/>
  <c r="I52" i="1"/>
  <c r="I53" i="1"/>
  <c r="I54" i="1"/>
  <c r="I56" i="1"/>
  <c r="I57" i="1"/>
  <c r="I58" i="1"/>
  <c r="I59" i="1"/>
  <c r="I60" i="1"/>
  <c r="I61" i="1"/>
  <c r="I62" i="1"/>
  <c r="I63" i="1"/>
  <c r="I64" i="1"/>
  <c r="I65" i="1"/>
  <c r="I66" i="1"/>
  <c r="I67" i="1"/>
  <c r="L53" i="1" l="1"/>
  <c r="J53" i="1"/>
  <c r="M53" i="1" s="1"/>
  <c r="L52" i="1"/>
  <c r="J52" i="1"/>
  <c r="M52" i="1" s="1"/>
  <c r="L58" i="1"/>
  <c r="J58" i="1"/>
  <c r="M58" i="1" s="1"/>
  <c r="L63" i="1"/>
  <c r="J63" i="1"/>
  <c r="M63" i="1" s="1"/>
  <c r="L57" i="1"/>
  <c r="J57" i="1"/>
  <c r="M57" i="1" s="1"/>
  <c r="L50" i="1"/>
  <c r="J50" i="1"/>
  <c r="M50" i="1" s="1"/>
  <c r="L66" i="1"/>
  <c r="J66" i="1"/>
  <c r="M66" i="1" s="1"/>
  <c r="L65" i="1"/>
  <c r="J65" i="1"/>
  <c r="M65" i="1" s="1"/>
  <c r="L49" i="1"/>
  <c r="J49" i="1"/>
  <c r="M49" i="1" s="1"/>
  <c r="L60" i="1"/>
  <c r="J60" i="1"/>
  <c r="M60" i="1" s="1"/>
  <c r="L59" i="1"/>
  <c r="J59" i="1"/>
  <c r="M59" i="1" s="1"/>
  <c r="L64" i="1"/>
  <c r="J64" i="1"/>
  <c r="M64" i="1" s="1"/>
  <c r="L51" i="1"/>
  <c r="J51" i="1"/>
  <c r="M51" i="1" s="1"/>
  <c r="L62" i="1"/>
  <c r="J62" i="1"/>
  <c r="M62" i="1" s="1"/>
  <c r="L56" i="1"/>
  <c r="J56" i="1"/>
  <c r="M56" i="1" s="1"/>
  <c r="L67" i="1"/>
  <c r="J67" i="1"/>
  <c r="M67" i="1" s="1"/>
  <c r="L61" i="1"/>
  <c r="J61" i="1"/>
  <c r="M61" i="1" s="1"/>
  <c r="L54" i="1"/>
  <c r="J54" i="1"/>
  <c r="M54" i="1" s="1"/>
  <c r="L48" i="1"/>
  <c r="J48" i="1"/>
  <c r="M48" i="1" s="1"/>
  <c r="I47" i="1"/>
  <c r="K48" i="1" l="1"/>
  <c r="K54" i="1"/>
  <c r="K56" i="1"/>
  <c r="K64" i="1"/>
  <c r="K49" i="1"/>
  <c r="K50" i="1"/>
  <c r="K58" i="1"/>
  <c r="L47" i="1"/>
  <c r="J47" i="1"/>
  <c r="M47" i="1" s="1"/>
  <c r="K61" i="1"/>
  <c r="K62" i="1"/>
  <c r="K59" i="1"/>
  <c r="K65" i="1"/>
  <c r="K57" i="1"/>
  <c r="K52" i="1"/>
  <c r="K67" i="1"/>
  <c r="K51" i="1"/>
  <c r="K60" i="1"/>
  <c r="K66" i="1"/>
  <c r="K63" i="1"/>
  <c r="K53" i="1"/>
  <c r="I46" i="1"/>
  <c r="K47" i="1" l="1"/>
  <c r="L46" i="1"/>
  <c r="J46" i="1"/>
  <c r="M46" i="1" s="1"/>
  <c r="I45" i="1"/>
  <c r="K46" i="1" l="1"/>
  <c r="L45" i="1"/>
  <c r="J45" i="1"/>
  <c r="M45" i="1" s="1"/>
  <c r="I44" i="1"/>
  <c r="K45" i="1" l="1"/>
  <c r="L44" i="1"/>
  <c r="J44" i="1"/>
  <c r="M44" i="1" s="1"/>
  <c r="I43" i="1"/>
  <c r="K44" i="1" l="1"/>
  <c r="L43" i="1"/>
  <c r="J43" i="1"/>
  <c r="M43" i="1" s="1"/>
  <c r="I42" i="1"/>
  <c r="L42" i="1" l="1"/>
  <c r="J42" i="1"/>
  <c r="M42" i="1" s="1"/>
  <c r="K43" i="1"/>
  <c r="I41" i="1"/>
  <c r="K42" i="1" l="1"/>
  <c r="L41" i="1"/>
  <c r="J41" i="1"/>
  <c r="M41" i="1" s="1"/>
  <c r="I40" i="1"/>
  <c r="L40" i="1" l="1"/>
  <c r="J40" i="1"/>
  <c r="M40" i="1" s="1"/>
  <c r="K41" i="1"/>
  <c r="I39" i="1"/>
  <c r="K40" i="1" l="1"/>
  <c r="L39" i="1"/>
  <c r="J39" i="1"/>
  <c r="M39" i="1" s="1"/>
  <c r="I38" i="1"/>
  <c r="L38" i="1" l="1"/>
  <c r="J38" i="1"/>
  <c r="M38" i="1" s="1"/>
  <c r="K39" i="1"/>
  <c r="I37" i="1"/>
  <c r="L37" i="1" l="1"/>
  <c r="J37" i="1"/>
  <c r="M37" i="1" s="1"/>
  <c r="K38" i="1"/>
  <c r="I36" i="1"/>
  <c r="L36" i="1" l="1"/>
  <c r="J36" i="1"/>
  <c r="M36" i="1" s="1"/>
  <c r="K37" i="1"/>
  <c r="I35" i="1"/>
  <c r="K36" i="1" l="1"/>
  <c r="L35" i="1"/>
  <c r="J35" i="1"/>
  <c r="M35" i="1" s="1"/>
  <c r="I34" i="1"/>
  <c r="K35" i="1" l="1"/>
  <c r="L34" i="1"/>
  <c r="J34" i="1"/>
  <c r="M34" i="1" s="1"/>
  <c r="I33" i="1"/>
  <c r="L33" i="1" l="1"/>
  <c r="J33" i="1"/>
  <c r="M33" i="1" s="1"/>
  <c r="K34" i="1"/>
  <c r="I32" i="1"/>
  <c r="L32" i="1" l="1"/>
  <c r="J32" i="1"/>
  <c r="M32" i="1" s="1"/>
  <c r="K33" i="1"/>
  <c r="I31" i="1"/>
  <c r="K32" i="1" l="1"/>
  <c r="L31" i="1"/>
  <c r="J31" i="1"/>
  <c r="M31" i="1" s="1"/>
  <c r="I30" i="1"/>
  <c r="K31" i="1" l="1"/>
  <c r="L30" i="1"/>
  <c r="J30" i="1"/>
  <c r="M30" i="1" s="1"/>
  <c r="I29" i="1"/>
  <c r="K30" i="1" l="1"/>
  <c r="L29" i="1"/>
  <c r="J29" i="1"/>
  <c r="M29" i="1" s="1"/>
  <c r="I28" i="1"/>
  <c r="K29" i="1" l="1"/>
  <c r="L28" i="1"/>
  <c r="J28" i="1"/>
  <c r="M28" i="1" s="1"/>
  <c r="I26" i="1"/>
  <c r="L26" i="1" l="1"/>
  <c r="J26" i="1"/>
  <c r="M26" i="1" s="1"/>
  <c r="K28" i="1"/>
  <c r="I25" i="1"/>
  <c r="L25" i="1" l="1"/>
  <c r="J25" i="1"/>
  <c r="M25" i="1" s="1"/>
  <c r="K26" i="1"/>
  <c r="I24" i="1"/>
  <c r="L24" i="1" l="1"/>
  <c r="J24" i="1"/>
  <c r="M24" i="1" s="1"/>
  <c r="K25" i="1"/>
  <c r="I23" i="1"/>
  <c r="J23" i="1" s="1"/>
  <c r="M23" i="1" s="1"/>
  <c r="K24" i="1" l="1"/>
  <c r="L23" i="1"/>
  <c r="K23" i="1" s="1"/>
  <c r="I22" i="1"/>
  <c r="L22" i="1" l="1"/>
  <c r="J22" i="1"/>
  <c r="M22" i="1" s="1"/>
  <c r="I21" i="1"/>
  <c r="L21" i="1" l="1"/>
  <c r="J21" i="1"/>
  <c r="M21" i="1" s="1"/>
  <c r="K22" i="1"/>
  <c r="I19" i="1"/>
  <c r="J19" i="1" s="1"/>
  <c r="M19" i="1" s="1"/>
  <c r="K21" i="1" l="1"/>
  <c r="L19" i="1"/>
  <c r="K19" i="1" s="1"/>
  <c r="I18" i="1"/>
  <c r="L18" i="1" l="1"/>
  <c r="J18" i="1"/>
  <c r="M18" i="1" s="1"/>
  <c r="I17" i="1"/>
  <c r="K18" i="1" l="1"/>
  <c r="L17" i="1"/>
  <c r="J17" i="1"/>
  <c r="M17" i="1" s="1"/>
  <c r="I16" i="1"/>
  <c r="L16" i="1" l="1"/>
  <c r="J16" i="1"/>
  <c r="M16" i="1" s="1"/>
  <c r="K17" i="1"/>
  <c r="I14" i="1"/>
  <c r="K16" i="1" l="1"/>
  <c r="L14" i="1"/>
  <c r="J14" i="1"/>
  <c r="M14" i="1" s="1"/>
  <c r="I13" i="1"/>
  <c r="L13" i="1" l="1"/>
  <c r="J13" i="1"/>
  <c r="M13" i="1" s="1"/>
  <c r="K14" i="1"/>
  <c r="I12" i="1"/>
  <c r="K13" i="1" l="1"/>
  <c r="L12" i="1"/>
  <c r="J12" i="1"/>
  <c r="M12" i="1" s="1"/>
  <c r="I10" i="1"/>
  <c r="K12" i="1" l="1"/>
  <c r="L10" i="1"/>
  <c r="J10" i="1"/>
  <c r="M10" i="1" s="1"/>
  <c r="I9" i="1"/>
  <c r="K10" i="1" l="1"/>
  <c r="I7" i="1"/>
  <c r="J9" i="1"/>
  <c r="L9" i="1"/>
  <c r="J7" i="1" l="1"/>
  <c r="M9" i="1"/>
  <c r="M7" i="1" s="1"/>
  <c r="L7" i="1"/>
  <c r="K9" i="1" l="1"/>
  <c r="K7" i="1" s="1"/>
</calcChain>
</file>

<file path=xl/sharedStrings.xml><?xml version="1.0" encoding="utf-8"?>
<sst xmlns="http://schemas.openxmlformats.org/spreadsheetml/2006/main" count="298" uniqueCount="183">
  <si>
    <t>Количество аудиторий в ППЭ</t>
  </si>
  <si>
    <t>Руководитель ППЭ</t>
  </si>
  <si>
    <t>Помощник руководителя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</si>
  <si>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</si>
  <si>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</si>
  <si>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</si>
  <si>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</si>
  <si>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Организаторы в аудитории</t>
  </si>
  <si>
    <t>Организаторы вне аудитории</t>
  </si>
  <si>
    <t>ГБОУ Школа №152</t>
  </si>
  <si>
    <t>ГБОУ Школа №1575</t>
  </si>
  <si>
    <t>ГБОУ Школа №1550</t>
  </si>
  <si>
    <t>ГБОУ Школа №1570</t>
  </si>
  <si>
    <t>ГБОУ Кадетская школа №1784</t>
  </si>
  <si>
    <t>ГБОУ Школа №1383</t>
  </si>
  <si>
    <t>ГБОУ Школа имени Е. Н. Чернышёва</t>
  </si>
  <si>
    <t>ГБОУ Школа № 224</t>
  </si>
  <si>
    <t>ГБОУ Школа №717</t>
  </si>
  <si>
    <t>ГБОУ Школа №90</t>
  </si>
  <si>
    <t>ГБОУ Школа №1296</t>
  </si>
  <si>
    <t>ГБОУ Школа №1678 "Восточное Дегунино"</t>
  </si>
  <si>
    <t>ГБОУ Школа №1794</t>
  </si>
  <si>
    <t>ГБОУ Школа №222</t>
  </si>
  <si>
    <t>ГБОУ Школа №1159</t>
  </si>
  <si>
    <t>ГБОУ Школа №1315</t>
  </si>
  <si>
    <t>ГБОУ Школа № 771</t>
  </si>
  <si>
    <t>ГБОУ Школа №1125</t>
  </si>
  <si>
    <t>ГБОУ Школа №185</t>
  </si>
  <si>
    <t>ГБОУ "Школа №167 имени Маршала Л.А. Говорова"</t>
  </si>
  <si>
    <t>ГБОУ Школа №158</t>
  </si>
  <si>
    <t>ГБОУ Школа Перспектива</t>
  </si>
  <si>
    <t>ГБОУ Школа №1164</t>
  </si>
  <si>
    <t>ГБОУ Школа №1601</t>
  </si>
  <si>
    <t>ГБОУ Школа №1249</t>
  </si>
  <si>
    <t>ГБОУ Школа №1252 имени Сервантеса</t>
  </si>
  <si>
    <t>ГБОУ Школа №1384</t>
  </si>
  <si>
    <t>ГБОУ Школа №1213</t>
  </si>
  <si>
    <t>ГБОУ «Школа №597 «Новое Поколение»</t>
  </si>
  <si>
    <t>ГБОУ Школа № 1590</t>
  </si>
  <si>
    <t>ГБОУ Школа №1287</t>
  </si>
  <si>
    <t>ГБОУ Школа №1409</t>
  </si>
  <si>
    <t>№ п/п</t>
  </si>
  <si>
    <t>АТЕ</t>
  </si>
  <si>
    <t>Код ППЭ</t>
  </si>
  <si>
    <t>Адрес ППЭ</t>
  </si>
  <si>
    <t>Аудитории общего принципа рассадки</t>
  </si>
  <si>
    <t>Проведение</t>
  </si>
  <si>
    <t>125319, Город Москва, Улица Ильюшина Академика , дом  8, Северный АО</t>
  </si>
  <si>
    <t>125319, Город Москва, Улица Аэропортовская 1-я , дом  1, Северный АО</t>
  </si>
  <si>
    <t>125167, г. Москва, ул. Планетная, д. 23</t>
  </si>
  <si>
    <t>125315, Город Москва, Проезд Коптевский Б., дом 5, Северный АО</t>
  </si>
  <si>
    <t>125284, Город Москва, Улица Беговая, дом 19, Северный АО</t>
  </si>
  <si>
    <t>125040, Город Москва, Улица 5-я улица Ямского Поля, дом 28, Северный АО</t>
  </si>
  <si>
    <t>125040, Город Москва, Улица Скаковая, дом 20, стр.1, Северный АО</t>
  </si>
  <si>
    <t>125040, г. Москва, ул. Расковой, д. 20А, стр.1</t>
  </si>
  <si>
    <t>127486, Город Москва, Бульвар Бескудниковский, дом 53, Северный АО</t>
  </si>
  <si>
    <t>125239, Город Москва, Улица Новопетровская, дом 1А, Северный АО</t>
  </si>
  <si>
    <t>127486, г. Москва, ул. Дегунинская, д. 17 А</t>
  </si>
  <si>
    <t>125502, Город Москва, Улица Петрозаводская, дом 19А, Северный АО</t>
  </si>
  <si>
    <t>127411, Город Москва, Шоссе Дмитровское, дом  137А, Северный АО</t>
  </si>
  <si>
    <t>125502, Город Москва, Улица Фестивальная , дом 69 стр.2, Северный АО</t>
  </si>
  <si>
    <t>125171, Город Москва, Улица 2-я Радиаторская, дом 9, Северный АО</t>
  </si>
  <si>
    <t>125130, г. Москва, ул. Нарвская , д. 1А. Корп.8</t>
  </si>
  <si>
    <t>125581, Город Москва, Улица Флотская , дом 11, Северный АО</t>
  </si>
  <si>
    <t>125599, Город Москва, Улица Бусиновская Горка, дом 7  корп.1, Северный АО</t>
  </si>
  <si>
    <t>125413, Город Москва, Проезд Солнечногорский , дом 7, Северный АО</t>
  </si>
  <si>
    <t>127220, Город Москва, Улица Писцовая, дом 7А, Северный АО</t>
  </si>
  <si>
    <t>127238, Город Москва, Проезд 3-й Нижнелихоборский , дом 6А, Северный АО</t>
  </si>
  <si>
    <t>125438, Город Москва, Улица Большая Академическая, дом 77А, Северный АО</t>
  </si>
  <si>
    <t>125057, Город Москва, Переулок Чапаевский, дом  6, строение 2, Северный АО</t>
  </si>
  <si>
    <t>125252, Город Москва, Переулок Песчаный, дом 6, Северный АО</t>
  </si>
  <si>
    <t>125057, Город Москва, Улица Острякова, дом 7, Северный АО</t>
  </si>
  <si>
    <t>2_ГБОУ Школа №1288</t>
  </si>
  <si>
    <t>127591, Город Москва, Проезд Керамический, дом  55  корп- 3, Северный АО</t>
  </si>
  <si>
    <t>125565, Город Москва, Проезд Конаковский, дом 5, Северный АО</t>
  </si>
  <si>
    <t>127474, Город Москва, Улица Дубнинская, дом  23, Северный АО</t>
  </si>
  <si>
    <t>125252, Город Москва, Улица Авиаконструктора Микояна, дом 2, Северный АО</t>
  </si>
  <si>
    <t>123308, Город Москва, Улица Зорге, дом 4, Северный АО</t>
  </si>
  <si>
    <t>127422, г. Москва, ул. Тимирязевская, д. 14, А</t>
  </si>
  <si>
    <t>127434, Город Москва, Аллея Лиственничная , дом  8, Стр.1, Северный АО</t>
  </si>
  <si>
    <t>127434, Город Москва, Улица Немчинова, дом  8, Северный АО</t>
  </si>
  <si>
    <t>125475, Город Москва, Улица Зеленоградская, дом  33Б, Северный АО</t>
  </si>
  <si>
    <t>125475, Город Москва, Улица Клинская , дом 20А, Северный АО</t>
  </si>
  <si>
    <t>125130, Город Москва, Улица Зои и Александра Космодемьянских , дом 33, Северный АО</t>
  </si>
  <si>
    <t>125008, Город Москва, Бульвар Железняка Матроса , дом 12, Северный АО</t>
  </si>
  <si>
    <t>125445, Город Москва, Проезд Прибрежный , дом 12, Северный АО</t>
  </si>
  <si>
    <t>125493, Город Москва, Улица Смольная, дом 25, Северный АО</t>
  </si>
  <si>
    <t>125413, Город Москва, Улица Флотская, дом 64, Северный АО</t>
  </si>
  <si>
    <t>2_ГБОУ Школа №1583</t>
  </si>
  <si>
    <t>127083, Город Москва, Улица Масловка Верхн., дом 26, Северный АО</t>
  </si>
  <si>
    <t>127474, г. Москва, ул. Дубнинская, д. 59</t>
  </si>
  <si>
    <t>125008, Город Москва, Улица Михалковская, дом 3, Северный АО</t>
  </si>
  <si>
    <t>125635, Город Москва, Улица Базовская , дом 20А, Стр.2, Северный АО</t>
  </si>
  <si>
    <t>127434, Город Москва, Шоссе Дмитровское , дом 5А, Северный АО</t>
  </si>
  <si>
    <t>127591, Город Москва, Улица Дубнинская, дом 36А, Северный АО</t>
  </si>
  <si>
    <t>125171, г. Москва, ул. Зои и Александра Космодемьянских, д. 4А</t>
  </si>
  <si>
    <t>125130, Город Москва, Переулок Новоподмосковный 4-й, дом  2А, Северный АО</t>
  </si>
  <si>
    <t>127474, г. Москва, пр-д Бескудниковский, д. 4А</t>
  </si>
  <si>
    <t>141411, Город Москва, Улица Синявинская, дом  11А, Северный АО</t>
  </si>
  <si>
    <t>2_ГБОУ Школа № 201</t>
  </si>
  <si>
    <t>2_ГБОУ Школа №1576</t>
  </si>
  <si>
    <t>2_ГБОУ Школа №1474</t>
  </si>
  <si>
    <t>125080, Город Москва, Улица Дубосековская, дом 3, Северный АО</t>
  </si>
  <si>
    <t>1_ГБОУ Школа №1583</t>
  </si>
  <si>
    <t>1_ГБОУ Школа №1576</t>
  </si>
  <si>
    <t>1_ГБОУ Школа №1454 "Тимирязевская"</t>
  </si>
  <si>
    <t>3_ГБОУ Школа №1454 "Тимирязевская"</t>
  </si>
  <si>
    <t>Аудиторный фонд</t>
  </si>
  <si>
    <t>Вместимость аудиторного фонда</t>
  </si>
  <si>
    <t>Резерв в ППЭ</t>
  </si>
  <si>
    <t>Аудитории</t>
  </si>
  <si>
    <t>Лаборатории</t>
  </si>
  <si>
    <t>Подготовка</t>
  </si>
  <si>
    <t>Всего работников</t>
  </si>
  <si>
    <t>Краткое наименование ОО на базе которой организован ППЭ</t>
  </si>
  <si>
    <t>Количество аудиторий общего принципа рассадки</t>
  </si>
  <si>
    <t xml:space="preserve">Количество аудиторий Специализированного принципа рассадки </t>
  </si>
  <si>
    <t>Сведения о ППЭ</t>
  </si>
  <si>
    <t>Вместимость</t>
  </si>
  <si>
    <t xml:space="preserve">Аудитории специализированного принципа рассадки </t>
  </si>
  <si>
    <t>Оснащенность ППЭ</t>
  </si>
  <si>
    <t>Всего в ППЭ</t>
  </si>
  <si>
    <t>Штаб ППЭ</t>
  </si>
  <si>
    <t xml:space="preserve"> Расчет для 1 аудитории со специализированным принципом рассадки</t>
  </si>
  <si>
    <t>Техника</t>
  </si>
  <si>
    <t>Печатающие устройства</t>
  </si>
  <si>
    <t>Сканирующие устройства</t>
  </si>
  <si>
    <t>Состав работников в ППЭ</t>
  </si>
  <si>
    <t>ГВЭ_ГКОУ СКОШИ №2</t>
  </si>
  <si>
    <t>127540, Город Москва, Улица Дубнинская, дом 18А, Северный АО</t>
  </si>
  <si>
    <t>125252, г. Москва, ул. Новопесчаная , д. 15, Северный АО</t>
  </si>
  <si>
    <t>ГКОУ СКОШИ №52</t>
  </si>
  <si>
    <t>Химия</t>
  </si>
  <si>
    <t>Физика</t>
  </si>
  <si>
    <t xml:space="preserve">  Необходимое количество работников для обеспечения работы ППЭ при проведении ГИА</t>
  </si>
  <si>
    <t>Город Москва, Шоссе Ленинградское, дом 94А, Северный АО</t>
  </si>
  <si>
    <t>ГБОУ Школа №183</t>
  </si>
  <si>
    <t>127591, Город Москва, Улица Дубнинская, дом  46  к.2, Северный АО</t>
  </si>
  <si>
    <t>123007, Город Москва, Шоссе Хорошевское, дом  3, Северный АО</t>
  </si>
  <si>
    <t>123007, Город Москва, Шоссе Хорошевское, дом 21, Северный АО</t>
  </si>
  <si>
    <t xml:space="preserve">Пункты проведения экзаменов Северного административного округа города Москвы, 
планируемые для работы при проведении ГИА в 2026 году </t>
  </si>
  <si>
    <t>ГБОУ "Школа "Бескудниково"</t>
  </si>
  <si>
    <t>1_ГБОУ Школа №1288</t>
  </si>
  <si>
    <t xml:space="preserve"> ППЭ планируемые для работы при проведеии ГИА в 2026 году </t>
  </si>
  <si>
    <t>Иностранный язык</t>
  </si>
  <si>
    <t>Подведомственная ДОНМ</t>
  </si>
  <si>
    <t>ГБОУ ИТШ</t>
  </si>
  <si>
    <t>ГКОУ СКОШИ №2</t>
  </si>
  <si>
    <t>ГБОУ Школа № 201</t>
  </si>
  <si>
    <t>ГБОУ Школа №1583</t>
  </si>
  <si>
    <t>ГБОУ Школа "Дмитровский"</t>
  </si>
  <si>
    <t>ГБОУ "Школа № 2100"</t>
  </si>
  <si>
    <t>ГБОУ Школа №1223</t>
  </si>
  <si>
    <t>ГБОУ Школа №1576</t>
  </si>
  <si>
    <t>ГБОУ Школа №2098 имени Героя Советского Союза Л.М. Доватора</t>
  </si>
  <si>
    <t>ГБОУ Школа №1251 имени генерала Шарля де Голля</t>
  </si>
  <si>
    <t>ГБОУ Школа №1454 "Тимирязевская"</t>
  </si>
  <si>
    <t>ГБОУ Школа №218</t>
  </si>
  <si>
    <t>ГБОУ Школа №1474</t>
  </si>
  <si>
    <t>ГБОУ Школа № 648</t>
  </si>
  <si>
    <t>ГБОУ Школа №1288</t>
  </si>
  <si>
    <t>ГБОУ Школа №141</t>
  </si>
  <si>
    <t>да</t>
  </si>
  <si>
    <t>Краткое наименование ППЭ</t>
  </si>
  <si>
    <t>2_ОВЗ_ГБОУ Школа №1454 "Тимирязевская"</t>
  </si>
  <si>
    <t>1_ГБОУ Школа №1474</t>
  </si>
  <si>
    <t>Компьютеры  для проведения КОГЭ
 (7 аудиторий общего принципа + 1 аудитория ОВЗ)</t>
  </si>
  <si>
    <t xml:space="preserve"> Расчет для 7 аудиторий с общим принцип рассадки 
(15 рабочих мест)</t>
  </si>
  <si>
    <t>127411, Город Москва, Улица Икшинская, дом 12, Северный АО</t>
  </si>
  <si>
    <t>125252, Город Москва, Улица Куусинена , дом 13, Северный АО</t>
  </si>
  <si>
    <t>1_ГБОУ Школа №141</t>
  </si>
  <si>
    <t>127411, Город Москва, Улица Вагоноремонтная, дом  15А, Северный АО</t>
  </si>
  <si>
    <t>1_ГБОУ Школа "Дмитровский"</t>
  </si>
  <si>
    <t>2_ГБОУ Школа "Дмитровский"</t>
  </si>
  <si>
    <t>2_ГБОУ Школа №141</t>
  </si>
  <si>
    <t>125475, Город Москва, Улица Клинская, дом 22, Северный АО</t>
  </si>
  <si>
    <t>3_ГБОУ Школа №1474</t>
  </si>
  <si>
    <t>125212, г. Москва, ш. Ленинградское, д. 54</t>
  </si>
  <si>
    <t>ГВЭ_ГБОУ Школа № 224</t>
  </si>
  <si>
    <t>125635, г. Москва, ул. Базовская, д. 15к13</t>
  </si>
  <si>
    <t>1_ГБОУ Школа №2098 имени Героя Советского Союза Л.М. Доватора</t>
  </si>
  <si>
    <t>2_ГБОУ Школа №2098 имени Героя Советского Союза Л.М. Доватора</t>
  </si>
  <si>
    <t>1_ГБОУ Школа №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</si>
</sst>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tabSelected="1" zoomScale="70" zoomScaleNormal="70" workbookViewId="0">
      <selection sqref="A1:AG1"/>
    </sheetView>
  </sheetViews>
  <sheetFormatPr defaultColWidth="14.42578125" defaultRowHeight="15" customHeight="1" x14ac:dyDescent="0.25"/>
  <cols>
    <col min="1" max="1" width="6.5703125" style="1" customWidth="1"/>
    <col min="2" max="2" width="9.5703125" style="1" customWidth="1"/>
    <col min="3" max="3" width="9.28515625" style="1" customWidth="1"/>
    <col min="4" max="4" width="35.42578125" style="4" customWidth="1"/>
    <col min="5" max="7" width="27.42578125" style="5" customWidth="1"/>
    <col min="8" max="8" width="14.85546875" style="3" customWidth="1"/>
    <col min="9" max="22" width="9.5703125" style="1" customWidth="1"/>
    <col min="23" max="23" width="12.7109375" style="1" customWidth="1"/>
    <col min="24" max="24" width="10.85546875" style="1" customWidth="1"/>
    <col min="25" max="26" width="9.5703125" style="1" customWidth="1"/>
    <col min="27" max="27" width="8" style="1" customWidth="1"/>
    <col min="28" max="28" width="12.140625" style="2" customWidth="1"/>
    <col min="29" max="29" width="9.5703125" style="2" customWidth="1"/>
    <col min="30" max="30" width="8.28515625" style="1" customWidth="1"/>
    <col min="31" max="31" width="15" style="1" customWidth="1"/>
    <col min="32" max="32" width="14.140625" style="1" customWidth="1"/>
    <col min="33" max="33" width="9.5703125" style="1" customWidth="1"/>
    <col min="34" max="16384" width="14.42578125" style="1"/>
  </cols>
  <sheetData>
    <row r="1" spans="1:33" ht="86.25" customHeight="1" x14ac:dyDescent="0.25">
      <c r="A1" s="24" t="s">
        <v>140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 ht="33.75" customHeight="1" x14ac:dyDescent="0.25">
      <c r="A2" s="32" t="s">
        <v>143</v>
      </c>
      <c r="B2" s="33"/>
      <c r="C2" s="33"/>
      <c r="D2" s="33"/>
      <c r="E2" s="33"/>
      <c r="F2" s="33"/>
      <c r="G2" s="34"/>
      <c r="H2" s="26" t="s">
        <v>117</v>
      </c>
      <c r="I2" s="26"/>
      <c r="J2" s="26"/>
      <c r="K2" s="26"/>
      <c r="L2" s="26"/>
      <c r="M2" s="26"/>
      <c r="N2" s="26" t="s">
        <v>120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7" t="s">
        <v>134</v>
      </c>
      <c r="Z2" s="27"/>
      <c r="AA2" s="27"/>
      <c r="AB2" s="27"/>
      <c r="AC2" s="27"/>
      <c r="AD2" s="27"/>
      <c r="AE2" s="27"/>
      <c r="AF2" s="27"/>
      <c r="AG2" s="27"/>
    </row>
    <row r="3" spans="1:33" ht="44.25" customHeight="1" x14ac:dyDescent="0.25">
      <c r="A3" s="29" t="s">
        <v>41</v>
      </c>
      <c r="B3" s="29" t="s">
        <v>42</v>
      </c>
      <c r="C3" s="29" t="s">
        <v>43</v>
      </c>
      <c r="D3" s="29" t="s">
        <v>44</v>
      </c>
      <c r="E3" s="29" t="s">
        <v>163</v>
      </c>
      <c r="F3" s="29" t="s">
        <v>114</v>
      </c>
      <c r="G3" s="29" t="s">
        <v>145</v>
      </c>
      <c r="H3" s="27" t="s">
        <v>107</v>
      </c>
      <c r="I3" s="27"/>
      <c r="J3" s="27"/>
      <c r="K3" s="27" t="s">
        <v>108</v>
      </c>
      <c r="L3" s="27"/>
      <c r="M3" s="27"/>
      <c r="N3" s="27" t="s">
        <v>124</v>
      </c>
      <c r="O3" s="27"/>
      <c r="P3" s="27"/>
      <c r="Q3" s="27"/>
      <c r="R3" s="27"/>
      <c r="S3" s="27"/>
      <c r="T3" s="27"/>
      <c r="U3" s="26" t="s">
        <v>110</v>
      </c>
      <c r="V3" s="26"/>
      <c r="W3" s="26"/>
      <c r="X3" s="26"/>
      <c r="Y3" s="27" t="s">
        <v>127</v>
      </c>
      <c r="Z3" s="27"/>
      <c r="AA3" s="27"/>
      <c r="AB3" s="27"/>
      <c r="AC3" s="27"/>
      <c r="AD3" s="27"/>
      <c r="AE3" s="27"/>
      <c r="AF3" s="27"/>
      <c r="AG3" s="27"/>
    </row>
    <row r="4" spans="1:33" ht="63" customHeight="1" x14ac:dyDescent="0.25">
      <c r="A4" s="30"/>
      <c r="B4" s="30"/>
      <c r="C4" s="30"/>
      <c r="D4" s="30"/>
      <c r="E4" s="30"/>
      <c r="F4" s="30"/>
      <c r="G4" s="30"/>
      <c r="H4" s="28" t="s">
        <v>0</v>
      </c>
      <c r="I4" s="28" t="s">
        <v>115</v>
      </c>
      <c r="J4" s="28" t="s">
        <v>116</v>
      </c>
      <c r="K4" s="28" t="s">
        <v>118</v>
      </c>
      <c r="L4" s="28" t="s">
        <v>45</v>
      </c>
      <c r="M4" s="28" t="s">
        <v>119</v>
      </c>
      <c r="N4" s="27" t="s">
        <v>166</v>
      </c>
      <c r="O4" s="27"/>
      <c r="P4" s="27"/>
      <c r="Q4" s="27"/>
      <c r="R4" s="27"/>
      <c r="S4" s="28" t="s">
        <v>125</v>
      </c>
      <c r="T4" s="28" t="s">
        <v>126</v>
      </c>
      <c r="U4" s="27" t="s">
        <v>111</v>
      </c>
      <c r="V4" s="27"/>
      <c r="W4" s="27" t="s">
        <v>144</v>
      </c>
      <c r="X4" s="27"/>
      <c r="Y4" s="28" t="s">
        <v>1</v>
      </c>
      <c r="Z4" s="28" t="s">
        <v>2</v>
      </c>
      <c r="AA4" s="28" t="s">
        <v>3</v>
      </c>
      <c r="AB4" s="28" t="s">
        <v>4</v>
      </c>
      <c r="AC4" s="28" t="s">
        <v>5</v>
      </c>
      <c r="AD4" s="28" t="s">
        <v>6</v>
      </c>
      <c r="AE4" s="28" t="s">
        <v>7</v>
      </c>
      <c r="AF4" s="28" t="s">
        <v>8</v>
      </c>
      <c r="AG4" s="28" t="s">
        <v>113</v>
      </c>
    </row>
    <row r="5" spans="1:33" ht="196.5" customHeight="1" x14ac:dyDescent="0.25">
      <c r="A5" s="30"/>
      <c r="B5" s="30"/>
      <c r="C5" s="30"/>
      <c r="D5" s="30"/>
      <c r="E5" s="30"/>
      <c r="F5" s="30"/>
      <c r="G5" s="30"/>
      <c r="H5" s="28"/>
      <c r="I5" s="28"/>
      <c r="J5" s="28"/>
      <c r="K5" s="28"/>
      <c r="L5" s="28"/>
      <c r="M5" s="28"/>
      <c r="N5" s="28" t="s">
        <v>121</v>
      </c>
      <c r="O5" s="28" t="s">
        <v>122</v>
      </c>
      <c r="P5" s="28" t="s">
        <v>109</v>
      </c>
      <c r="Q5" s="28" t="s">
        <v>167</v>
      </c>
      <c r="R5" s="28" t="s">
        <v>123</v>
      </c>
      <c r="S5" s="28"/>
      <c r="T5" s="28"/>
      <c r="U5" s="28" t="s">
        <v>132</v>
      </c>
      <c r="V5" s="28" t="s">
        <v>133</v>
      </c>
      <c r="W5" s="28" t="s">
        <v>46</v>
      </c>
      <c r="X5" s="28" t="s">
        <v>112</v>
      </c>
      <c r="Y5" s="28"/>
      <c r="Z5" s="28"/>
      <c r="AA5" s="28"/>
      <c r="AB5" s="28"/>
      <c r="AC5" s="28"/>
      <c r="AD5" s="28"/>
      <c r="AE5" s="28"/>
      <c r="AF5" s="28"/>
      <c r="AG5" s="28"/>
    </row>
    <row r="6" spans="1:33" ht="28.15" customHeight="1" x14ac:dyDescent="0.25">
      <c r="A6" s="31"/>
      <c r="B6" s="31"/>
      <c r="C6" s="31"/>
      <c r="D6" s="31"/>
      <c r="E6" s="31"/>
      <c r="F6" s="31"/>
      <c r="G6" s="31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34.9" customHeight="1" x14ac:dyDescent="0.25">
      <c r="A7" s="7"/>
      <c r="B7" s="7"/>
      <c r="C7" s="7"/>
      <c r="D7" s="23"/>
      <c r="E7" s="8"/>
      <c r="F7" s="8"/>
      <c r="G7" s="8"/>
      <c r="H7" s="9">
        <f t="shared" ref="H7:AG7" si="0">SUBTOTAL(109,H8:H70)</f>
        <v>1108</v>
      </c>
      <c r="I7" s="9">
        <f t="shared" si="0"/>
        <v>962</v>
      </c>
      <c r="J7" s="9">
        <f t="shared" si="0"/>
        <v>146</v>
      </c>
      <c r="K7" s="9">
        <f t="shared" si="0"/>
        <v>16153</v>
      </c>
      <c r="L7" s="9">
        <f t="shared" si="0"/>
        <v>14430</v>
      </c>
      <c r="M7" s="9">
        <f t="shared" si="0"/>
        <v>1723</v>
      </c>
      <c r="N7" s="9">
        <f t="shared" si="0"/>
        <v>6983</v>
      </c>
      <c r="O7" s="9">
        <f t="shared" si="0"/>
        <v>183</v>
      </c>
      <c r="P7" s="9">
        <f t="shared" si="0"/>
        <v>305</v>
      </c>
      <c r="Q7" s="9">
        <f t="shared" si="0"/>
        <v>6225</v>
      </c>
      <c r="R7" s="9">
        <f t="shared" si="0"/>
        <v>270</v>
      </c>
      <c r="S7" s="9">
        <f t="shared" si="0"/>
        <v>1400</v>
      </c>
      <c r="T7" s="9">
        <f t="shared" si="0"/>
        <v>1278</v>
      </c>
      <c r="U7" s="9">
        <f t="shared" si="0"/>
        <v>60</v>
      </c>
      <c r="V7" s="9">
        <f t="shared" si="0"/>
        <v>120</v>
      </c>
      <c r="W7" s="9">
        <f t="shared" si="0"/>
        <v>431</v>
      </c>
      <c r="X7" s="9">
        <f t="shared" si="0"/>
        <v>238</v>
      </c>
      <c r="Y7" s="9">
        <f t="shared" si="0"/>
        <v>63</v>
      </c>
      <c r="Z7" s="9">
        <f t="shared" si="0"/>
        <v>63</v>
      </c>
      <c r="AA7" s="9">
        <f t="shared" si="0"/>
        <v>252</v>
      </c>
      <c r="AB7" s="9">
        <f t="shared" si="0"/>
        <v>125</v>
      </c>
      <c r="AC7" s="9">
        <f t="shared" si="0"/>
        <v>63</v>
      </c>
      <c r="AD7" s="9">
        <f t="shared" si="0"/>
        <v>252</v>
      </c>
      <c r="AE7" s="9">
        <f t="shared" si="0"/>
        <v>2405</v>
      </c>
      <c r="AF7" s="9">
        <f t="shared" si="0"/>
        <v>1108</v>
      </c>
      <c r="AG7" s="9">
        <f t="shared" si="0"/>
        <v>4331</v>
      </c>
    </row>
    <row r="8" spans="1:33" s="18" customFormat="1" ht="45" x14ac:dyDescent="0.25">
      <c r="A8" s="15">
        <v>1</v>
      </c>
      <c r="B8" s="15">
        <v>35</v>
      </c>
      <c r="C8" s="15">
        <v>2940</v>
      </c>
      <c r="D8" s="15" t="s">
        <v>47</v>
      </c>
      <c r="E8" s="15" t="s">
        <v>146</v>
      </c>
      <c r="F8" s="15" t="s">
        <v>146</v>
      </c>
      <c r="G8" s="15" t="s">
        <v>162</v>
      </c>
      <c r="H8" s="19">
        <v>19</v>
      </c>
      <c r="I8" s="20">
        <f>H8-2</f>
        <v>17</v>
      </c>
      <c r="J8" s="20">
        <f t="shared" ref="J8:J39" si="1">H8-I8</f>
        <v>2</v>
      </c>
      <c r="K8" s="21">
        <f t="shared" ref="K8:K39" si="2">L8+M8</f>
        <v>279</v>
      </c>
      <c r="L8" s="22">
        <f t="shared" ref="L8:L39" si="3">I8*15</f>
        <v>255</v>
      </c>
      <c r="M8" s="22">
        <f>J8*12</f>
        <v>24</v>
      </c>
      <c r="N8" s="22">
        <f>SUM(O8:R8)</f>
        <v>116</v>
      </c>
      <c r="O8" s="22">
        <v>3</v>
      </c>
      <c r="P8" s="22">
        <v>5</v>
      </c>
      <c r="Q8" s="22">
        <v>105</v>
      </c>
      <c r="R8" s="22">
        <v>3</v>
      </c>
      <c r="S8" s="22">
        <f>H8+5</f>
        <v>24</v>
      </c>
      <c r="T8" s="22">
        <f>H8+3</f>
        <v>22</v>
      </c>
      <c r="U8" s="22">
        <v>1</v>
      </c>
      <c r="V8" s="22">
        <v>2</v>
      </c>
      <c r="W8" s="22">
        <v>12</v>
      </c>
      <c r="X8" s="22">
        <v>7</v>
      </c>
      <c r="Y8" s="22">
        <f t="shared" ref="Y8:Z27" si="4">$H$8/$H$8</f>
        <v>1</v>
      </c>
      <c r="Z8" s="22">
        <f t="shared" si="4"/>
        <v>1</v>
      </c>
      <c r="AA8" s="22">
        <f t="shared" ref="AA8:AA39" si="5">$H$8/$H$8*4</f>
        <v>4</v>
      </c>
      <c r="AB8" s="22">
        <f t="shared" ref="AB8:AB39" si="6">$H$8/$H$8*2</f>
        <v>2</v>
      </c>
      <c r="AC8" s="22">
        <f t="shared" ref="AC8:AC39" si="7">$H$8/$H$8</f>
        <v>1</v>
      </c>
      <c r="AD8" s="22">
        <f t="shared" ref="AD8:AD39" si="8">$H$8/$H$8*4</f>
        <v>4</v>
      </c>
      <c r="AE8" s="22">
        <f t="shared" ref="AE8:AE39" si="9">H8*2+3</f>
        <v>41</v>
      </c>
      <c r="AF8" s="22">
        <f t="shared" ref="AF8:AF39" si="10">H8</f>
        <v>19</v>
      </c>
      <c r="AG8" s="22">
        <f>SUM(Y8:AF8)</f>
        <v>73</v>
      </c>
    </row>
    <row r="9" spans="1:33" s="6" customFormat="1" ht="45" x14ac:dyDescent="0.25">
      <c r="A9" s="10">
        <v>2</v>
      </c>
      <c r="B9" s="10">
        <v>35</v>
      </c>
      <c r="C9" s="10">
        <v>2925</v>
      </c>
      <c r="D9" s="10" t="s">
        <v>48</v>
      </c>
      <c r="E9" s="10" t="s">
        <v>9</v>
      </c>
      <c r="F9" s="10" t="s">
        <v>9</v>
      </c>
      <c r="G9" s="10" t="s">
        <v>162</v>
      </c>
      <c r="H9" s="11">
        <v>21</v>
      </c>
      <c r="I9" s="13">
        <f>H9-2</f>
        <v>19</v>
      </c>
      <c r="J9" s="13">
        <f t="shared" si="1"/>
        <v>2</v>
      </c>
      <c r="K9" s="14">
        <f t="shared" si="2"/>
        <v>309</v>
      </c>
      <c r="L9" s="11">
        <f t="shared" si="3"/>
        <v>285</v>
      </c>
      <c r="M9" s="11">
        <f>J9*12</f>
        <v>24</v>
      </c>
      <c r="N9" s="11">
        <f>SUM(O9:R9)</f>
        <v>116</v>
      </c>
      <c r="O9" s="11">
        <v>3</v>
      </c>
      <c r="P9" s="11">
        <v>5</v>
      </c>
      <c r="Q9" s="11">
        <v>105</v>
      </c>
      <c r="R9" s="11">
        <v>3</v>
      </c>
      <c r="S9" s="11">
        <f>H9+5</f>
        <v>26</v>
      </c>
      <c r="T9" s="11">
        <f>H9+3</f>
        <v>24</v>
      </c>
      <c r="U9" s="11">
        <v>1</v>
      </c>
      <c r="V9" s="11">
        <v>2</v>
      </c>
      <c r="W9" s="11">
        <v>14</v>
      </c>
      <c r="X9" s="11">
        <v>7</v>
      </c>
      <c r="Y9" s="11">
        <f t="shared" si="4"/>
        <v>1</v>
      </c>
      <c r="Z9" s="11">
        <f t="shared" si="4"/>
        <v>1</v>
      </c>
      <c r="AA9" s="11">
        <f t="shared" si="5"/>
        <v>4</v>
      </c>
      <c r="AB9" s="11">
        <f t="shared" si="6"/>
        <v>2</v>
      </c>
      <c r="AC9" s="11">
        <f t="shared" si="7"/>
        <v>1</v>
      </c>
      <c r="AD9" s="11">
        <f t="shared" si="8"/>
        <v>4</v>
      </c>
      <c r="AE9" s="11">
        <f t="shared" si="9"/>
        <v>45</v>
      </c>
      <c r="AF9" s="11">
        <f t="shared" si="10"/>
        <v>21</v>
      </c>
      <c r="AG9" s="11">
        <f t="shared" ref="AG9:AG70" si="11">SUM(Y9:AF9)</f>
        <v>79</v>
      </c>
    </row>
    <row r="10" spans="1:33" s="6" customFormat="1" ht="30" x14ac:dyDescent="0.25">
      <c r="A10" s="10">
        <v>3</v>
      </c>
      <c r="B10" s="10">
        <v>35</v>
      </c>
      <c r="C10" s="10">
        <v>2883</v>
      </c>
      <c r="D10" s="10" t="s">
        <v>49</v>
      </c>
      <c r="E10" s="10" t="s">
        <v>10</v>
      </c>
      <c r="F10" s="10" t="s">
        <v>10</v>
      </c>
      <c r="G10" s="10" t="s">
        <v>162</v>
      </c>
      <c r="H10" s="11">
        <v>15</v>
      </c>
      <c r="I10" s="13">
        <f>H10-2</f>
        <v>13</v>
      </c>
      <c r="J10" s="13">
        <f t="shared" si="1"/>
        <v>2</v>
      </c>
      <c r="K10" s="14">
        <f t="shared" si="2"/>
        <v>219</v>
      </c>
      <c r="L10" s="11">
        <f t="shared" si="3"/>
        <v>195</v>
      </c>
      <c r="M10" s="11">
        <f>J10*12</f>
        <v>24</v>
      </c>
      <c r="N10" s="11">
        <f>SUM(O10:R10)</f>
        <v>116</v>
      </c>
      <c r="O10" s="11">
        <v>3</v>
      </c>
      <c r="P10" s="11">
        <v>5</v>
      </c>
      <c r="Q10" s="11">
        <v>105</v>
      </c>
      <c r="R10" s="11">
        <v>3</v>
      </c>
      <c r="S10" s="11">
        <f>H10+5</f>
        <v>20</v>
      </c>
      <c r="T10" s="11">
        <f>H10+3</f>
        <v>18</v>
      </c>
      <c r="U10" s="11">
        <v>1</v>
      </c>
      <c r="V10" s="11">
        <v>2</v>
      </c>
      <c r="W10" s="11">
        <v>10</v>
      </c>
      <c r="X10" s="11">
        <v>6</v>
      </c>
      <c r="Y10" s="11">
        <f t="shared" si="4"/>
        <v>1</v>
      </c>
      <c r="Z10" s="11">
        <f t="shared" si="4"/>
        <v>1</v>
      </c>
      <c r="AA10" s="11">
        <f t="shared" si="5"/>
        <v>4</v>
      </c>
      <c r="AB10" s="11">
        <f t="shared" si="6"/>
        <v>2</v>
      </c>
      <c r="AC10" s="11">
        <f t="shared" si="7"/>
        <v>1</v>
      </c>
      <c r="AD10" s="11">
        <f t="shared" si="8"/>
        <v>4</v>
      </c>
      <c r="AE10" s="11">
        <f t="shared" si="9"/>
        <v>33</v>
      </c>
      <c r="AF10" s="11">
        <f t="shared" si="10"/>
        <v>15</v>
      </c>
      <c r="AG10" s="11">
        <f t="shared" si="11"/>
        <v>61</v>
      </c>
    </row>
    <row r="11" spans="1:33" s="6" customFormat="1" ht="30" x14ac:dyDescent="0.25">
      <c r="A11" s="10">
        <v>4</v>
      </c>
      <c r="B11" s="10">
        <v>35</v>
      </c>
      <c r="C11" s="10">
        <v>3139</v>
      </c>
      <c r="D11" s="10" t="s">
        <v>50</v>
      </c>
      <c r="E11" s="10" t="s">
        <v>128</v>
      </c>
      <c r="F11" s="10" t="s">
        <v>147</v>
      </c>
      <c r="G11" s="10" t="s">
        <v>162</v>
      </c>
      <c r="H11" s="11">
        <v>5</v>
      </c>
      <c r="I11" s="13">
        <v>0</v>
      </c>
      <c r="J11" s="13">
        <f t="shared" si="1"/>
        <v>5</v>
      </c>
      <c r="K11" s="14">
        <f t="shared" si="2"/>
        <v>31</v>
      </c>
      <c r="L11" s="11">
        <f t="shared" si="3"/>
        <v>0</v>
      </c>
      <c r="M11" s="11">
        <v>31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f t="shared" si="4"/>
        <v>1</v>
      </c>
      <c r="Z11" s="11">
        <f t="shared" si="4"/>
        <v>1</v>
      </c>
      <c r="AA11" s="11">
        <f t="shared" si="5"/>
        <v>4</v>
      </c>
      <c r="AB11" s="11">
        <f t="shared" si="6"/>
        <v>2</v>
      </c>
      <c r="AC11" s="11">
        <f t="shared" si="7"/>
        <v>1</v>
      </c>
      <c r="AD11" s="11">
        <f t="shared" si="8"/>
        <v>4</v>
      </c>
      <c r="AE11" s="11">
        <f t="shared" si="9"/>
        <v>13</v>
      </c>
      <c r="AF11" s="11">
        <f t="shared" si="10"/>
        <v>5</v>
      </c>
      <c r="AG11" s="11">
        <f t="shared" si="11"/>
        <v>31</v>
      </c>
    </row>
    <row r="12" spans="1:33" s="6" customFormat="1" ht="30" x14ac:dyDescent="0.25">
      <c r="A12" s="10">
        <v>5</v>
      </c>
      <c r="B12" s="10">
        <v>36</v>
      </c>
      <c r="C12" s="10">
        <v>2892</v>
      </c>
      <c r="D12" s="10" t="s">
        <v>51</v>
      </c>
      <c r="E12" s="10" t="s">
        <v>11</v>
      </c>
      <c r="F12" s="10" t="s">
        <v>11</v>
      </c>
      <c r="G12" s="10" t="s">
        <v>162</v>
      </c>
      <c r="H12" s="12">
        <v>17</v>
      </c>
      <c r="I12" s="13">
        <f>H12-2</f>
        <v>15</v>
      </c>
      <c r="J12" s="13">
        <f t="shared" si="1"/>
        <v>2</v>
      </c>
      <c r="K12" s="14">
        <f t="shared" si="2"/>
        <v>249</v>
      </c>
      <c r="L12" s="11">
        <f t="shared" si="3"/>
        <v>225</v>
      </c>
      <c r="M12" s="11">
        <f t="shared" ref="M12:M43" si="12">J12*12</f>
        <v>24</v>
      </c>
      <c r="N12" s="11">
        <f>SUM(O12:R12)</f>
        <v>116</v>
      </c>
      <c r="O12" s="11">
        <v>3</v>
      </c>
      <c r="P12" s="11">
        <v>5</v>
      </c>
      <c r="Q12" s="11">
        <v>105</v>
      </c>
      <c r="R12" s="11">
        <v>3</v>
      </c>
      <c r="S12" s="11">
        <f t="shared" ref="S12:S19" si="13">H12+5</f>
        <v>22</v>
      </c>
      <c r="T12" s="11">
        <f t="shared" ref="T12:T19" si="14">H12+3</f>
        <v>20</v>
      </c>
      <c r="U12" s="11">
        <v>1</v>
      </c>
      <c r="V12" s="11">
        <v>2</v>
      </c>
      <c r="W12" s="11">
        <v>0</v>
      </c>
      <c r="X12" s="11">
        <v>0</v>
      </c>
      <c r="Y12" s="11">
        <f t="shared" si="4"/>
        <v>1</v>
      </c>
      <c r="Z12" s="11">
        <f t="shared" si="4"/>
        <v>1</v>
      </c>
      <c r="AA12" s="11">
        <f t="shared" si="5"/>
        <v>4</v>
      </c>
      <c r="AB12" s="11">
        <f t="shared" si="6"/>
        <v>2</v>
      </c>
      <c r="AC12" s="11">
        <f t="shared" si="7"/>
        <v>1</v>
      </c>
      <c r="AD12" s="11">
        <f t="shared" si="8"/>
        <v>4</v>
      </c>
      <c r="AE12" s="11">
        <f t="shared" si="9"/>
        <v>37</v>
      </c>
      <c r="AF12" s="11">
        <f t="shared" si="10"/>
        <v>17</v>
      </c>
      <c r="AG12" s="11">
        <f t="shared" si="11"/>
        <v>67</v>
      </c>
    </row>
    <row r="13" spans="1:33" s="6" customFormat="1" ht="45" x14ac:dyDescent="0.25">
      <c r="A13" s="10">
        <v>6</v>
      </c>
      <c r="B13" s="10">
        <v>36</v>
      </c>
      <c r="C13" s="10">
        <v>3205</v>
      </c>
      <c r="D13" s="10" t="s">
        <v>52</v>
      </c>
      <c r="E13" s="10" t="s">
        <v>12</v>
      </c>
      <c r="F13" s="10" t="s">
        <v>12</v>
      </c>
      <c r="G13" s="10" t="s">
        <v>162</v>
      </c>
      <c r="H13" s="12">
        <v>16</v>
      </c>
      <c r="I13" s="13">
        <f>H13-2</f>
        <v>14</v>
      </c>
      <c r="J13" s="13">
        <f t="shared" si="1"/>
        <v>2</v>
      </c>
      <c r="K13" s="14">
        <f t="shared" si="2"/>
        <v>234</v>
      </c>
      <c r="L13" s="11">
        <f t="shared" si="3"/>
        <v>210</v>
      </c>
      <c r="M13" s="11">
        <f t="shared" si="12"/>
        <v>24</v>
      </c>
      <c r="N13" s="11">
        <f>SUM(O13:R13)</f>
        <v>116</v>
      </c>
      <c r="O13" s="11">
        <v>3</v>
      </c>
      <c r="P13" s="11">
        <v>5</v>
      </c>
      <c r="Q13" s="11">
        <v>105</v>
      </c>
      <c r="R13" s="11">
        <v>3</v>
      </c>
      <c r="S13" s="11">
        <f t="shared" si="13"/>
        <v>21</v>
      </c>
      <c r="T13" s="11">
        <f t="shared" si="14"/>
        <v>19</v>
      </c>
      <c r="U13" s="11">
        <v>1</v>
      </c>
      <c r="V13" s="11">
        <v>2</v>
      </c>
      <c r="W13" s="11">
        <v>0</v>
      </c>
      <c r="X13" s="11">
        <v>0</v>
      </c>
      <c r="Y13" s="11">
        <f t="shared" si="4"/>
        <v>1</v>
      </c>
      <c r="Z13" s="11">
        <f t="shared" si="4"/>
        <v>1</v>
      </c>
      <c r="AA13" s="11">
        <f t="shared" si="5"/>
        <v>4</v>
      </c>
      <c r="AB13" s="11">
        <f t="shared" si="6"/>
        <v>2</v>
      </c>
      <c r="AC13" s="11">
        <f t="shared" si="7"/>
        <v>1</v>
      </c>
      <c r="AD13" s="11">
        <f t="shared" si="8"/>
        <v>4</v>
      </c>
      <c r="AE13" s="11">
        <f t="shared" si="9"/>
        <v>35</v>
      </c>
      <c r="AF13" s="11">
        <f t="shared" si="10"/>
        <v>16</v>
      </c>
      <c r="AG13" s="11">
        <f t="shared" si="11"/>
        <v>64</v>
      </c>
    </row>
    <row r="14" spans="1:33" s="6" customFormat="1" ht="45" x14ac:dyDescent="0.25">
      <c r="A14" s="10">
        <v>7</v>
      </c>
      <c r="B14" s="10">
        <v>36</v>
      </c>
      <c r="C14" s="10">
        <v>3418</v>
      </c>
      <c r="D14" s="10" t="s">
        <v>53</v>
      </c>
      <c r="E14" s="10" t="s">
        <v>13</v>
      </c>
      <c r="F14" s="10" t="s">
        <v>13</v>
      </c>
      <c r="G14" s="10" t="s">
        <v>162</v>
      </c>
      <c r="H14" s="12">
        <v>16</v>
      </c>
      <c r="I14" s="13">
        <f>H14-2</f>
        <v>14</v>
      </c>
      <c r="J14" s="13">
        <f t="shared" si="1"/>
        <v>2</v>
      </c>
      <c r="K14" s="14">
        <f t="shared" si="2"/>
        <v>234</v>
      </c>
      <c r="L14" s="11">
        <f t="shared" si="3"/>
        <v>210</v>
      </c>
      <c r="M14" s="11">
        <f t="shared" si="12"/>
        <v>24</v>
      </c>
      <c r="N14" s="11">
        <f>SUM(O14:R14)</f>
        <v>116</v>
      </c>
      <c r="O14" s="11">
        <v>3</v>
      </c>
      <c r="P14" s="11">
        <v>5</v>
      </c>
      <c r="Q14" s="11">
        <v>105</v>
      </c>
      <c r="R14" s="11">
        <v>3</v>
      </c>
      <c r="S14" s="11">
        <f t="shared" si="13"/>
        <v>21</v>
      </c>
      <c r="T14" s="11">
        <f t="shared" si="14"/>
        <v>19</v>
      </c>
      <c r="U14" s="11">
        <v>1</v>
      </c>
      <c r="V14" s="11">
        <v>2</v>
      </c>
      <c r="W14" s="11">
        <v>10</v>
      </c>
      <c r="X14" s="11">
        <v>6</v>
      </c>
      <c r="Y14" s="11">
        <f t="shared" si="4"/>
        <v>1</v>
      </c>
      <c r="Z14" s="11">
        <f t="shared" si="4"/>
        <v>1</v>
      </c>
      <c r="AA14" s="11">
        <f t="shared" si="5"/>
        <v>4</v>
      </c>
      <c r="AB14" s="11">
        <f t="shared" si="6"/>
        <v>2</v>
      </c>
      <c r="AC14" s="11">
        <f t="shared" si="7"/>
        <v>1</v>
      </c>
      <c r="AD14" s="11">
        <f t="shared" si="8"/>
        <v>4</v>
      </c>
      <c r="AE14" s="11">
        <f t="shared" si="9"/>
        <v>35</v>
      </c>
      <c r="AF14" s="11">
        <f t="shared" si="10"/>
        <v>16</v>
      </c>
      <c r="AG14" s="11">
        <f t="shared" si="11"/>
        <v>64</v>
      </c>
    </row>
    <row r="15" spans="1:33" s="6" customFormat="1" ht="30" x14ac:dyDescent="0.25">
      <c r="A15" s="10">
        <v>8</v>
      </c>
      <c r="B15" s="10">
        <v>36</v>
      </c>
      <c r="C15" s="10">
        <v>3130</v>
      </c>
      <c r="D15" s="10" t="s">
        <v>54</v>
      </c>
      <c r="E15" s="10" t="s">
        <v>131</v>
      </c>
      <c r="F15" s="10" t="s">
        <v>131</v>
      </c>
      <c r="G15" s="10" t="s">
        <v>162</v>
      </c>
      <c r="H15" s="12">
        <v>6</v>
      </c>
      <c r="I15" s="13">
        <v>0</v>
      </c>
      <c r="J15" s="13">
        <f t="shared" si="1"/>
        <v>6</v>
      </c>
      <c r="K15" s="14">
        <f t="shared" si="2"/>
        <v>72</v>
      </c>
      <c r="L15" s="11">
        <f t="shared" si="3"/>
        <v>0</v>
      </c>
      <c r="M15" s="11">
        <f t="shared" si="12"/>
        <v>72</v>
      </c>
      <c r="N15" s="11">
        <v>98</v>
      </c>
      <c r="O15" s="11">
        <v>3</v>
      </c>
      <c r="P15" s="11">
        <v>5</v>
      </c>
      <c r="Q15" s="11">
        <v>0</v>
      </c>
      <c r="R15" s="11">
        <v>90</v>
      </c>
      <c r="S15" s="11">
        <f t="shared" si="13"/>
        <v>11</v>
      </c>
      <c r="T15" s="11">
        <f t="shared" si="14"/>
        <v>9</v>
      </c>
      <c r="U15" s="11">
        <v>1</v>
      </c>
      <c r="V15" s="11">
        <v>2</v>
      </c>
      <c r="W15" s="11">
        <v>4</v>
      </c>
      <c r="X15" s="11">
        <v>2</v>
      </c>
      <c r="Y15" s="11">
        <f t="shared" si="4"/>
        <v>1</v>
      </c>
      <c r="Z15" s="11">
        <f t="shared" si="4"/>
        <v>1</v>
      </c>
      <c r="AA15" s="11">
        <f t="shared" si="5"/>
        <v>4</v>
      </c>
      <c r="AB15" s="11">
        <f t="shared" si="6"/>
        <v>2</v>
      </c>
      <c r="AC15" s="11">
        <f t="shared" si="7"/>
        <v>1</v>
      </c>
      <c r="AD15" s="11">
        <f t="shared" si="8"/>
        <v>4</v>
      </c>
      <c r="AE15" s="11">
        <f t="shared" si="9"/>
        <v>15</v>
      </c>
      <c r="AF15" s="11">
        <f t="shared" si="10"/>
        <v>6</v>
      </c>
      <c r="AG15" s="11">
        <f t="shared" si="11"/>
        <v>34</v>
      </c>
    </row>
    <row r="16" spans="1:33" s="6" customFormat="1" ht="45" x14ac:dyDescent="0.25">
      <c r="A16" s="10">
        <v>9</v>
      </c>
      <c r="B16" s="10">
        <v>37</v>
      </c>
      <c r="C16" s="10">
        <v>2948</v>
      </c>
      <c r="D16" s="10" t="s">
        <v>55</v>
      </c>
      <c r="E16" s="10" t="s">
        <v>141</v>
      </c>
      <c r="F16" s="10" t="s">
        <v>141</v>
      </c>
      <c r="G16" s="10" t="s">
        <v>162</v>
      </c>
      <c r="H16" s="12">
        <v>24</v>
      </c>
      <c r="I16" s="13">
        <f>H16-2</f>
        <v>22</v>
      </c>
      <c r="J16" s="13">
        <f t="shared" si="1"/>
        <v>2</v>
      </c>
      <c r="K16" s="14">
        <f t="shared" si="2"/>
        <v>354</v>
      </c>
      <c r="L16" s="11">
        <f t="shared" si="3"/>
        <v>330</v>
      </c>
      <c r="M16" s="11">
        <f t="shared" si="12"/>
        <v>24</v>
      </c>
      <c r="N16" s="11">
        <f>SUM(O16:R16)</f>
        <v>116</v>
      </c>
      <c r="O16" s="11">
        <v>3</v>
      </c>
      <c r="P16" s="11">
        <v>5</v>
      </c>
      <c r="Q16" s="11">
        <v>105</v>
      </c>
      <c r="R16" s="11">
        <v>3</v>
      </c>
      <c r="S16" s="11">
        <f t="shared" si="13"/>
        <v>29</v>
      </c>
      <c r="T16" s="11">
        <f t="shared" si="14"/>
        <v>27</v>
      </c>
      <c r="U16" s="11">
        <v>1</v>
      </c>
      <c r="V16" s="11">
        <v>2</v>
      </c>
      <c r="W16" s="11">
        <v>16</v>
      </c>
      <c r="X16" s="11">
        <v>8</v>
      </c>
      <c r="Y16" s="11">
        <f t="shared" si="4"/>
        <v>1</v>
      </c>
      <c r="Z16" s="11">
        <f t="shared" si="4"/>
        <v>1</v>
      </c>
      <c r="AA16" s="11">
        <f t="shared" si="5"/>
        <v>4</v>
      </c>
      <c r="AB16" s="11">
        <f t="shared" si="6"/>
        <v>2</v>
      </c>
      <c r="AC16" s="11">
        <f t="shared" si="7"/>
        <v>1</v>
      </c>
      <c r="AD16" s="11">
        <f t="shared" si="8"/>
        <v>4</v>
      </c>
      <c r="AE16" s="11">
        <f t="shared" si="9"/>
        <v>51</v>
      </c>
      <c r="AF16" s="11">
        <f t="shared" si="10"/>
        <v>24</v>
      </c>
      <c r="AG16" s="11">
        <f t="shared" si="11"/>
        <v>88</v>
      </c>
    </row>
    <row r="17" spans="1:33" s="6" customFormat="1" ht="30" x14ac:dyDescent="0.25">
      <c r="A17" s="10">
        <v>10</v>
      </c>
      <c r="B17" s="10">
        <v>37</v>
      </c>
      <c r="C17" s="10">
        <v>3187</v>
      </c>
      <c r="D17" s="10" t="s">
        <v>75</v>
      </c>
      <c r="E17" s="10" t="s">
        <v>14</v>
      </c>
      <c r="F17" s="10" t="s">
        <v>14</v>
      </c>
      <c r="G17" s="10" t="s">
        <v>162</v>
      </c>
      <c r="H17" s="12">
        <v>18</v>
      </c>
      <c r="I17" s="13">
        <f>H17-2</f>
        <v>16</v>
      </c>
      <c r="J17" s="13">
        <f t="shared" si="1"/>
        <v>2</v>
      </c>
      <c r="K17" s="14">
        <f t="shared" si="2"/>
        <v>264</v>
      </c>
      <c r="L17" s="11">
        <f t="shared" si="3"/>
        <v>240</v>
      </c>
      <c r="M17" s="11">
        <f t="shared" si="12"/>
        <v>24</v>
      </c>
      <c r="N17" s="11">
        <f>SUM(O17:R17)</f>
        <v>116</v>
      </c>
      <c r="O17" s="11">
        <v>3</v>
      </c>
      <c r="P17" s="11">
        <v>5</v>
      </c>
      <c r="Q17" s="11">
        <v>105</v>
      </c>
      <c r="R17" s="11">
        <v>3</v>
      </c>
      <c r="S17" s="11">
        <f t="shared" si="13"/>
        <v>23</v>
      </c>
      <c r="T17" s="11">
        <f t="shared" si="14"/>
        <v>21</v>
      </c>
      <c r="U17" s="11">
        <v>1</v>
      </c>
      <c r="V17" s="11">
        <v>2</v>
      </c>
      <c r="W17" s="11">
        <v>12</v>
      </c>
      <c r="X17" s="11">
        <v>6</v>
      </c>
      <c r="Y17" s="11">
        <f t="shared" si="4"/>
        <v>1</v>
      </c>
      <c r="Z17" s="11">
        <f t="shared" si="4"/>
        <v>1</v>
      </c>
      <c r="AA17" s="11">
        <f t="shared" si="5"/>
        <v>4</v>
      </c>
      <c r="AB17" s="11">
        <f t="shared" si="6"/>
        <v>2</v>
      </c>
      <c r="AC17" s="11">
        <f t="shared" si="7"/>
        <v>1</v>
      </c>
      <c r="AD17" s="11">
        <f t="shared" si="8"/>
        <v>4</v>
      </c>
      <c r="AE17" s="11">
        <f t="shared" si="9"/>
        <v>39</v>
      </c>
      <c r="AF17" s="11">
        <f t="shared" si="10"/>
        <v>18</v>
      </c>
      <c r="AG17" s="11">
        <f t="shared" si="11"/>
        <v>70</v>
      </c>
    </row>
    <row r="18" spans="1:33" s="6" customFormat="1" ht="30" x14ac:dyDescent="0.25">
      <c r="A18" s="10">
        <v>11</v>
      </c>
      <c r="B18" s="10">
        <v>37</v>
      </c>
      <c r="C18" s="10">
        <v>3506</v>
      </c>
      <c r="D18" s="10" t="s">
        <v>97</v>
      </c>
      <c r="E18" s="10" t="s">
        <v>15</v>
      </c>
      <c r="F18" s="10" t="s">
        <v>15</v>
      </c>
      <c r="G18" s="10" t="s">
        <v>162</v>
      </c>
      <c r="H18" s="12">
        <v>17</v>
      </c>
      <c r="I18" s="13">
        <f>H18-2</f>
        <v>15</v>
      </c>
      <c r="J18" s="13">
        <f t="shared" si="1"/>
        <v>2</v>
      </c>
      <c r="K18" s="14">
        <f t="shared" si="2"/>
        <v>249</v>
      </c>
      <c r="L18" s="11">
        <f t="shared" si="3"/>
        <v>225</v>
      </c>
      <c r="M18" s="11">
        <f t="shared" si="12"/>
        <v>24</v>
      </c>
      <c r="N18" s="11">
        <f>SUM(O18:R18)</f>
        <v>116</v>
      </c>
      <c r="O18" s="11">
        <v>3</v>
      </c>
      <c r="P18" s="11">
        <v>5</v>
      </c>
      <c r="Q18" s="11">
        <v>105</v>
      </c>
      <c r="R18" s="11">
        <v>3</v>
      </c>
      <c r="S18" s="11">
        <f t="shared" si="13"/>
        <v>22</v>
      </c>
      <c r="T18" s="11">
        <f t="shared" si="14"/>
        <v>20</v>
      </c>
      <c r="U18" s="11">
        <v>1</v>
      </c>
      <c r="V18" s="11">
        <v>2</v>
      </c>
      <c r="W18" s="11">
        <v>0</v>
      </c>
      <c r="X18" s="11">
        <v>0</v>
      </c>
      <c r="Y18" s="11">
        <f t="shared" si="4"/>
        <v>1</v>
      </c>
      <c r="Z18" s="11">
        <f t="shared" si="4"/>
        <v>1</v>
      </c>
      <c r="AA18" s="11">
        <f t="shared" si="5"/>
        <v>4</v>
      </c>
      <c r="AB18" s="11">
        <f t="shared" si="6"/>
        <v>2</v>
      </c>
      <c r="AC18" s="11">
        <f t="shared" si="7"/>
        <v>1</v>
      </c>
      <c r="AD18" s="11">
        <f t="shared" si="8"/>
        <v>4</v>
      </c>
      <c r="AE18" s="11">
        <f t="shared" si="9"/>
        <v>37</v>
      </c>
      <c r="AF18" s="11">
        <f t="shared" si="10"/>
        <v>17</v>
      </c>
      <c r="AG18" s="11">
        <f t="shared" si="11"/>
        <v>67</v>
      </c>
    </row>
    <row r="19" spans="1:33" s="6" customFormat="1" ht="30" x14ac:dyDescent="0.25">
      <c r="A19" s="10">
        <v>12</v>
      </c>
      <c r="B19" s="10">
        <v>37</v>
      </c>
      <c r="C19" s="10">
        <v>2670</v>
      </c>
      <c r="D19" s="10" t="s">
        <v>90</v>
      </c>
      <c r="E19" s="10" t="s">
        <v>136</v>
      </c>
      <c r="F19" s="10" t="s">
        <v>136</v>
      </c>
      <c r="G19" s="10" t="s">
        <v>162</v>
      </c>
      <c r="H19" s="12">
        <v>16</v>
      </c>
      <c r="I19" s="13">
        <f>H19-2</f>
        <v>14</v>
      </c>
      <c r="J19" s="13">
        <f t="shared" si="1"/>
        <v>2</v>
      </c>
      <c r="K19" s="14">
        <f t="shared" si="2"/>
        <v>234</v>
      </c>
      <c r="L19" s="11">
        <f t="shared" si="3"/>
        <v>210</v>
      </c>
      <c r="M19" s="11">
        <f t="shared" si="12"/>
        <v>24</v>
      </c>
      <c r="N19" s="11">
        <f>SUM(O19:R19)</f>
        <v>116</v>
      </c>
      <c r="O19" s="11">
        <v>3</v>
      </c>
      <c r="P19" s="11">
        <v>5</v>
      </c>
      <c r="Q19" s="11">
        <v>105</v>
      </c>
      <c r="R19" s="11">
        <v>3</v>
      </c>
      <c r="S19" s="11">
        <f t="shared" si="13"/>
        <v>21</v>
      </c>
      <c r="T19" s="11">
        <f t="shared" si="14"/>
        <v>19</v>
      </c>
      <c r="U19" s="11">
        <v>1</v>
      </c>
      <c r="V19" s="11">
        <v>2</v>
      </c>
      <c r="W19" s="11">
        <v>10</v>
      </c>
      <c r="X19" s="11">
        <v>6</v>
      </c>
      <c r="Y19" s="11">
        <f t="shared" si="4"/>
        <v>1</v>
      </c>
      <c r="Z19" s="11">
        <f t="shared" si="4"/>
        <v>1</v>
      </c>
      <c r="AA19" s="11">
        <f t="shared" si="5"/>
        <v>4</v>
      </c>
      <c r="AB19" s="11">
        <f t="shared" si="6"/>
        <v>2</v>
      </c>
      <c r="AC19" s="11">
        <f t="shared" si="7"/>
        <v>1</v>
      </c>
      <c r="AD19" s="11">
        <f t="shared" si="8"/>
        <v>4</v>
      </c>
      <c r="AE19" s="11">
        <f t="shared" si="9"/>
        <v>35</v>
      </c>
      <c r="AF19" s="11">
        <f t="shared" si="10"/>
        <v>16</v>
      </c>
      <c r="AG19" s="11">
        <f t="shared" si="11"/>
        <v>64</v>
      </c>
    </row>
    <row r="20" spans="1:33" s="17" customFormat="1" ht="30" x14ac:dyDescent="0.25">
      <c r="A20" s="10">
        <v>13</v>
      </c>
      <c r="B20" s="10">
        <v>38</v>
      </c>
      <c r="C20" s="10">
        <v>2920</v>
      </c>
      <c r="D20" s="10" t="s">
        <v>177</v>
      </c>
      <c r="E20" s="10" t="s">
        <v>178</v>
      </c>
      <c r="F20" s="10" t="s">
        <v>16</v>
      </c>
      <c r="G20" s="10" t="s">
        <v>162</v>
      </c>
      <c r="H20" s="12">
        <v>8</v>
      </c>
      <c r="I20" s="13">
        <v>0</v>
      </c>
      <c r="J20" s="13">
        <f t="shared" si="1"/>
        <v>8</v>
      </c>
      <c r="K20" s="14">
        <f t="shared" si="2"/>
        <v>96</v>
      </c>
      <c r="L20" s="11">
        <f t="shared" si="3"/>
        <v>0</v>
      </c>
      <c r="M20" s="11">
        <f t="shared" si="12"/>
        <v>96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f t="shared" si="4"/>
        <v>1</v>
      </c>
      <c r="Z20" s="11">
        <f t="shared" si="4"/>
        <v>1</v>
      </c>
      <c r="AA20" s="11">
        <f t="shared" si="5"/>
        <v>4</v>
      </c>
      <c r="AB20" s="11">
        <f t="shared" si="6"/>
        <v>2</v>
      </c>
      <c r="AC20" s="11">
        <f t="shared" si="7"/>
        <v>1</v>
      </c>
      <c r="AD20" s="11">
        <f t="shared" si="8"/>
        <v>4</v>
      </c>
      <c r="AE20" s="11">
        <f t="shared" si="9"/>
        <v>19</v>
      </c>
      <c r="AF20" s="11">
        <f t="shared" si="10"/>
        <v>8</v>
      </c>
      <c r="AG20" s="11">
        <f t="shared" si="11"/>
        <v>40</v>
      </c>
    </row>
    <row r="21" spans="1:33" s="17" customFormat="1" ht="30" x14ac:dyDescent="0.25">
      <c r="A21" s="10">
        <v>14</v>
      </c>
      <c r="B21" s="10">
        <v>38</v>
      </c>
      <c r="C21" s="10">
        <v>2699</v>
      </c>
      <c r="D21" s="10" t="s">
        <v>61</v>
      </c>
      <c r="E21" s="10" t="s">
        <v>182</v>
      </c>
      <c r="F21" s="10" t="s">
        <v>148</v>
      </c>
      <c r="G21" s="10" t="s">
        <v>162</v>
      </c>
      <c r="H21" s="12">
        <v>19</v>
      </c>
      <c r="I21" s="13">
        <f t="shared" ref="I21:I26" si="15">H21-2</f>
        <v>17</v>
      </c>
      <c r="J21" s="13">
        <f t="shared" si="1"/>
        <v>2</v>
      </c>
      <c r="K21" s="14">
        <f t="shared" si="2"/>
        <v>279</v>
      </c>
      <c r="L21" s="11">
        <f t="shared" si="3"/>
        <v>255</v>
      </c>
      <c r="M21" s="11">
        <f t="shared" si="12"/>
        <v>24</v>
      </c>
      <c r="N21" s="11">
        <f t="shared" ref="N21:N54" si="16">SUM(O21:R21)</f>
        <v>116</v>
      </c>
      <c r="O21" s="11">
        <v>3</v>
      </c>
      <c r="P21" s="11">
        <v>5</v>
      </c>
      <c r="Q21" s="11">
        <v>105</v>
      </c>
      <c r="R21" s="11">
        <v>3</v>
      </c>
      <c r="S21" s="11">
        <f t="shared" ref="S21:S52" si="17">H21+5</f>
        <v>24</v>
      </c>
      <c r="T21" s="11">
        <f t="shared" ref="T21:T52" si="18">H21+3</f>
        <v>22</v>
      </c>
      <c r="U21" s="11">
        <v>1</v>
      </c>
      <c r="V21" s="11">
        <v>2</v>
      </c>
      <c r="W21" s="11">
        <v>0</v>
      </c>
      <c r="X21" s="11">
        <v>0</v>
      </c>
      <c r="Y21" s="11">
        <f t="shared" si="4"/>
        <v>1</v>
      </c>
      <c r="Z21" s="11">
        <f t="shared" si="4"/>
        <v>1</v>
      </c>
      <c r="AA21" s="11">
        <f t="shared" si="5"/>
        <v>4</v>
      </c>
      <c r="AB21" s="11">
        <v>1</v>
      </c>
      <c r="AC21" s="11">
        <f t="shared" si="7"/>
        <v>1</v>
      </c>
      <c r="AD21" s="11">
        <f t="shared" si="8"/>
        <v>4</v>
      </c>
      <c r="AE21" s="11">
        <f t="shared" si="9"/>
        <v>41</v>
      </c>
      <c r="AF21" s="11">
        <f t="shared" si="10"/>
        <v>19</v>
      </c>
      <c r="AG21" s="11">
        <f t="shared" si="11"/>
        <v>72</v>
      </c>
    </row>
    <row r="22" spans="1:33" s="17" customFormat="1" ht="30" x14ac:dyDescent="0.25">
      <c r="A22" s="10">
        <v>15</v>
      </c>
      <c r="B22" s="10">
        <v>38</v>
      </c>
      <c r="C22" s="10">
        <v>2912</v>
      </c>
      <c r="D22" s="10" t="s">
        <v>62</v>
      </c>
      <c r="E22" s="10" t="s">
        <v>16</v>
      </c>
      <c r="F22" s="10" t="s">
        <v>16</v>
      </c>
      <c r="G22" s="10" t="s">
        <v>162</v>
      </c>
      <c r="H22" s="12">
        <v>19</v>
      </c>
      <c r="I22" s="13">
        <f t="shared" si="15"/>
        <v>17</v>
      </c>
      <c r="J22" s="13">
        <f t="shared" si="1"/>
        <v>2</v>
      </c>
      <c r="K22" s="14">
        <f t="shared" si="2"/>
        <v>279</v>
      </c>
      <c r="L22" s="11">
        <f t="shared" si="3"/>
        <v>255</v>
      </c>
      <c r="M22" s="11">
        <f t="shared" si="12"/>
        <v>24</v>
      </c>
      <c r="N22" s="11">
        <f t="shared" si="16"/>
        <v>116</v>
      </c>
      <c r="O22" s="11">
        <v>3</v>
      </c>
      <c r="P22" s="11">
        <v>5</v>
      </c>
      <c r="Q22" s="11">
        <v>105</v>
      </c>
      <c r="R22" s="11">
        <v>3</v>
      </c>
      <c r="S22" s="11">
        <f t="shared" si="17"/>
        <v>24</v>
      </c>
      <c r="T22" s="11">
        <f t="shared" si="18"/>
        <v>22</v>
      </c>
      <c r="U22" s="11">
        <v>1</v>
      </c>
      <c r="V22" s="11">
        <v>2</v>
      </c>
      <c r="W22" s="11">
        <v>12</v>
      </c>
      <c r="X22" s="11">
        <v>7</v>
      </c>
      <c r="Y22" s="11">
        <f t="shared" si="4"/>
        <v>1</v>
      </c>
      <c r="Z22" s="11">
        <f t="shared" si="4"/>
        <v>1</v>
      </c>
      <c r="AA22" s="11">
        <f t="shared" si="5"/>
        <v>4</v>
      </c>
      <c r="AB22" s="11">
        <f t="shared" si="6"/>
        <v>2</v>
      </c>
      <c r="AC22" s="11">
        <f t="shared" si="7"/>
        <v>1</v>
      </c>
      <c r="AD22" s="11">
        <f t="shared" si="8"/>
        <v>4</v>
      </c>
      <c r="AE22" s="11">
        <f t="shared" si="9"/>
        <v>41</v>
      </c>
      <c r="AF22" s="11">
        <f t="shared" si="10"/>
        <v>19</v>
      </c>
      <c r="AG22" s="11">
        <f t="shared" si="11"/>
        <v>73</v>
      </c>
    </row>
    <row r="23" spans="1:33" s="6" customFormat="1" ht="45" x14ac:dyDescent="0.25">
      <c r="A23" s="10">
        <v>16</v>
      </c>
      <c r="B23" s="10">
        <v>38</v>
      </c>
      <c r="C23" s="10">
        <v>1480</v>
      </c>
      <c r="D23" s="10" t="s">
        <v>95</v>
      </c>
      <c r="E23" s="10" t="s">
        <v>17</v>
      </c>
      <c r="F23" s="10" t="s">
        <v>17</v>
      </c>
      <c r="G23" s="10" t="s">
        <v>162</v>
      </c>
      <c r="H23" s="12">
        <v>19</v>
      </c>
      <c r="I23" s="13">
        <f t="shared" si="15"/>
        <v>17</v>
      </c>
      <c r="J23" s="13">
        <f t="shared" si="1"/>
        <v>2</v>
      </c>
      <c r="K23" s="14">
        <f t="shared" si="2"/>
        <v>279</v>
      </c>
      <c r="L23" s="11">
        <f t="shared" si="3"/>
        <v>255</v>
      </c>
      <c r="M23" s="11">
        <f t="shared" si="12"/>
        <v>24</v>
      </c>
      <c r="N23" s="11">
        <f t="shared" si="16"/>
        <v>116</v>
      </c>
      <c r="O23" s="11">
        <v>3</v>
      </c>
      <c r="P23" s="11">
        <v>5</v>
      </c>
      <c r="Q23" s="11">
        <v>105</v>
      </c>
      <c r="R23" s="11">
        <v>3</v>
      </c>
      <c r="S23" s="11">
        <f t="shared" si="17"/>
        <v>24</v>
      </c>
      <c r="T23" s="11">
        <f t="shared" si="18"/>
        <v>22</v>
      </c>
      <c r="U23" s="11">
        <v>1</v>
      </c>
      <c r="V23" s="11">
        <v>2</v>
      </c>
      <c r="W23" s="11">
        <v>12</v>
      </c>
      <c r="X23" s="11">
        <v>7</v>
      </c>
      <c r="Y23" s="11">
        <f t="shared" si="4"/>
        <v>1</v>
      </c>
      <c r="Z23" s="11">
        <f t="shared" si="4"/>
        <v>1</v>
      </c>
      <c r="AA23" s="11">
        <f t="shared" si="5"/>
        <v>4</v>
      </c>
      <c r="AB23" s="11">
        <f t="shared" si="6"/>
        <v>2</v>
      </c>
      <c r="AC23" s="11">
        <f t="shared" si="7"/>
        <v>1</v>
      </c>
      <c r="AD23" s="11">
        <f t="shared" si="8"/>
        <v>4</v>
      </c>
      <c r="AE23" s="11">
        <f t="shared" si="9"/>
        <v>41</v>
      </c>
      <c r="AF23" s="11">
        <f t="shared" si="10"/>
        <v>19</v>
      </c>
      <c r="AG23" s="11">
        <f t="shared" si="11"/>
        <v>73</v>
      </c>
    </row>
    <row r="24" spans="1:33" s="6" customFormat="1" ht="45" x14ac:dyDescent="0.25">
      <c r="A24" s="10">
        <v>17</v>
      </c>
      <c r="B24" s="10">
        <v>38</v>
      </c>
      <c r="C24" s="10">
        <v>3766</v>
      </c>
      <c r="D24" s="10" t="s">
        <v>96</v>
      </c>
      <c r="E24" s="10" t="s">
        <v>18</v>
      </c>
      <c r="F24" s="10" t="s">
        <v>18</v>
      </c>
      <c r="G24" s="10" t="s">
        <v>162</v>
      </c>
      <c r="H24" s="12">
        <v>20</v>
      </c>
      <c r="I24" s="13">
        <f t="shared" si="15"/>
        <v>18</v>
      </c>
      <c r="J24" s="13">
        <f t="shared" si="1"/>
        <v>2</v>
      </c>
      <c r="K24" s="14">
        <f t="shared" si="2"/>
        <v>294</v>
      </c>
      <c r="L24" s="11">
        <f t="shared" si="3"/>
        <v>270</v>
      </c>
      <c r="M24" s="11">
        <f t="shared" si="12"/>
        <v>24</v>
      </c>
      <c r="N24" s="11">
        <f t="shared" si="16"/>
        <v>116</v>
      </c>
      <c r="O24" s="11">
        <v>3</v>
      </c>
      <c r="P24" s="11">
        <v>5</v>
      </c>
      <c r="Q24" s="11">
        <v>105</v>
      </c>
      <c r="R24" s="11">
        <v>3</v>
      </c>
      <c r="S24" s="11">
        <f t="shared" si="17"/>
        <v>25</v>
      </c>
      <c r="T24" s="11">
        <f t="shared" si="18"/>
        <v>23</v>
      </c>
      <c r="U24" s="11">
        <v>1</v>
      </c>
      <c r="V24" s="11">
        <v>2</v>
      </c>
      <c r="W24" s="11">
        <v>0</v>
      </c>
      <c r="X24" s="11">
        <v>0</v>
      </c>
      <c r="Y24" s="11">
        <f t="shared" si="4"/>
        <v>1</v>
      </c>
      <c r="Z24" s="11">
        <f t="shared" si="4"/>
        <v>1</v>
      </c>
      <c r="AA24" s="11">
        <f t="shared" si="5"/>
        <v>4</v>
      </c>
      <c r="AB24" s="11">
        <f t="shared" si="6"/>
        <v>2</v>
      </c>
      <c r="AC24" s="11">
        <f t="shared" si="7"/>
        <v>1</v>
      </c>
      <c r="AD24" s="11">
        <f t="shared" si="8"/>
        <v>4</v>
      </c>
      <c r="AE24" s="11">
        <f t="shared" si="9"/>
        <v>43</v>
      </c>
      <c r="AF24" s="11">
        <f t="shared" si="10"/>
        <v>20</v>
      </c>
      <c r="AG24" s="11">
        <f t="shared" si="11"/>
        <v>76</v>
      </c>
    </row>
    <row r="25" spans="1:33" s="6" customFormat="1" ht="45" x14ac:dyDescent="0.25">
      <c r="A25" s="10">
        <v>18</v>
      </c>
      <c r="B25" s="10">
        <v>39</v>
      </c>
      <c r="C25" s="10">
        <v>2732</v>
      </c>
      <c r="D25" s="10" t="s">
        <v>73</v>
      </c>
      <c r="E25" s="10" t="s">
        <v>19</v>
      </c>
      <c r="F25" s="10" t="s">
        <v>19</v>
      </c>
      <c r="G25" s="10" t="s">
        <v>162</v>
      </c>
      <c r="H25" s="12">
        <v>17</v>
      </c>
      <c r="I25" s="13">
        <f t="shared" si="15"/>
        <v>15</v>
      </c>
      <c r="J25" s="13">
        <f t="shared" si="1"/>
        <v>2</v>
      </c>
      <c r="K25" s="14">
        <f t="shared" si="2"/>
        <v>249</v>
      </c>
      <c r="L25" s="11">
        <f t="shared" si="3"/>
        <v>225</v>
      </c>
      <c r="M25" s="11">
        <f t="shared" si="12"/>
        <v>24</v>
      </c>
      <c r="N25" s="11">
        <f t="shared" si="16"/>
        <v>116</v>
      </c>
      <c r="O25" s="11">
        <v>3</v>
      </c>
      <c r="P25" s="11">
        <v>5</v>
      </c>
      <c r="Q25" s="11">
        <v>105</v>
      </c>
      <c r="R25" s="11">
        <v>3</v>
      </c>
      <c r="S25" s="11">
        <f t="shared" si="17"/>
        <v>22</v>
      </c>
      <c r="T25" s="11">
        <f t="shared" si="18"/>
        <v>20</v>
      </c>
      <c r="U25" s="11">
        <v>1</v>
      </c>
      <c r="V25" s="11">
        <v>2</v>
      </c>
      <c r="W25" s="11">
        <v>11</v>
      </c>
      <c r="X25" s="11">
        <v>6</v>
      </c>
      <c r="Y25" s="11">
        <f t="shared" si="4"/>
        <v>1</v>
      </c>
      <c r="Z25" s="11">
        <f t="shared" si="4"/>
        <v>1</v>
      </c>
      <c r="AA25" s="11">
        <f t="shared" si="5"/>
        <v>4</v>
      </c>
      <c r="AB25" s="11">
        <f t="shared" si="6"/>
        <v>2</v>
      </c>
      <c r="AC25" s="11">
        <f t="shared" si="7"/>
        <v>1</v>
      </c>
      <c r="AD25" s="11">
        <f t="shared" si="8"/>
        <v>4</v>
      </c>
      <c r="AE25" s="11">
        <f t="shared" si="9"/>
        <v>37</v>
      </c>
      <c r="AF25" s="11">
        <f t="shared" si="10"/>
        <v>17</v>
      </c>
      <c r="AG25" s="11">
        <f t="shared" si="11"/>
        <v>67</v>
      </c>
    </row>
    <row r="26" spans="1:33" s="6" customFormat="1" ht="45" x14ac:dyDescent="0.25">
      <c r="A26" s="10">
        <v>19</v>
      </c>
      <c r="B26" s="10">
        <v>39</v>
      </c>
      <c r="C26" s="10">
        <v>3151</v>
      </c>
      <c r="D26" s="10" t="s">
        <v>137</v>
      </c>
      <c r="E26" s="10" t="s">
        <v>20</v>
      </c>
      <c r="F26" s="10" t="s">
        <v>20</v>
      </c>
      <c r="G26" s="10" t="s">
        <v>162</v>
      </c>
      <c r="H26" s="12">
        <v>17</v>
      </c>
      <c r="I26" s="13">
        <f t="shared" si="15"/>
        <v>15</v>
      </c>
      <c r="J26" s="13">
        <f t="shared" si="1"/>
        <v>2</v>
      </c>
      <c r="K26" s="14">
        <f t="shared" si="2"/>
        <v>249</v>
      </c>
      <c r="L26" s="11">
        <f t="shared" si="3"/>
        <v>225</v>
      </c>
      <c r="M26" s="11">
        <f t="shared" si="12"/>
        <v>24</v>
      </c>
      <c r="N26" s="11">
        <f t="shared" si="16"/>
        <v>116</v>
      </c>
      <c r="O26" s="11">
        <v>3</v>
      </c>
      <c r="P26" s="11">
        <v>5</v>
      </c>
      <c r="Q26" s="11">
        <v>105</v>
      </c>
      <c r="R26" s="11">
        <v>3</v>
      </c>
      <c r="S26" s="11">
        <f t="shared" si="17"/>
        <v>22</v>
      </c>
      <c r="T26" s="11">
        <f t="shared" si="18"/>
        <v>20</v>
      </c>
      <c r="U26" s="11">
        <v>1</v>
      </c>
      <c r="V26" s="11">
        <v>2</v>
      </c>
      <c r="W26" s="11">
        <v>0</v>
      </c>
      <c r="X26" s="11">
        <v>0</v>
      </c>
      <c r="Y26" s="11">
        <f t="shared" si="4"/>
        <v>1</v>
      </c>
      <c r="Z26" s="11">
        <f t="shared" si="4"/>
        <v>1</v>
      </c>
      <c r="AA26" s="11">
        <f t="shared" si="5"/>
        <v>4</v>
      </c>
      <c r="AB26" s="11">
        <f t="shared" si="6"/>
        <v>2</v>
      </c>
      <c r="AC26" s="11">
        <f t="shared" si="7"/>
        <v>1</v>
      </c>
      <c r="AD26" s="11">
        <f t="shared" si="8"/>
        <v>4</v>
      </c>
      <c r="AE26" s="11">
        <f t="shared" si="9"/>
        <v>37</v>
      </c>
      <c r="AF26" s="11">
        <f t="shared" si="10"/>
        <v>17</v>
      </c>
      <c r="AG26" s="11">
        <f t="shared" si="11"/>
        <v>67</v>
      </c>
    </row>
    <row r="27" spans="1:33" s="6" customFormat="1" ht="30" x14ac:dyDescent="0.25">
      <c r="A27" s="10">
        <v>20</v>
      </c>
      <c r="B27" s="10">
        <v>39</v>
      </c>
      <c r="C27" s="10">
        <v>3736</v>
      </c>
      <c r="D27" s="10" t="s">
        <v>129</v>
      </c>
      <c r="E27" s="10" t="s">
        <v>21</v>
      </c>
      <c r="F27" s="10" t="s">
        <v>21</v>
      </c>
      <c r="G27" s="10" t="s">
        <v>162</v>
      </c>
      <c r="H27" s="12">
        <v>15</v>
      </c>
      <c r="I27" s="13">
        <v>13</v>
      </c>
      <c r="J27" s="13">
        <f t="shared" si="1"/>
        <v>2</v>
      </c>
      <c r="K27" s="14">
        <f t="shared" si="2"/>
        <v>219</v>
      </c>
      <c r="L27" s="11">
        <f t="shared" si="3"/>
        <v>195</v>
      </c>
      <c r="M27" s="11">
        <f t="shared" si="12"/>
        <v>24</v>
      </c>
      <c r="N27" s="11">
        <f t="shared" si="16"/>
        <v>116</v>
      </c>
      <c r="O27" s="11">
        <v>3</v>
      </c>
      <c r="P27" s="11">
        <v>5</v>
      </c>
      <c r="Q27" s="11">
        <v>105</v>
      </c>
      <c r="R27" s="11">
        <v>3</v>
      </c>
      <c r="S27" s="11">
        <f t="shared" si="17"/>
        <v>20</v>
      </c>
      <c r="T27" s="11">
        <f t="shared" si="18"/>
        <v>18</v>
      </c>
      <c r="U27" s="11">
        <v>1</v>
      </c>
      <c r="V27" s="11">
        <v>2</v>
      </c>
      <c r="W27" s="11">
        <v>9</v>
      </c>
      <c r="X27" s="11">
        <v>5</v>
      </c>
      <c r="Y27" s="11">
        <f t="shared" si="4"/>
        <v>1</v>
      </c>
      <c r="Z27" s="11">
        <f t="shared" si="4"/>
        <v>1</v>
      </c>
      <c r="AA27" s="11">
        <f t="shared" si="5"/>
        <v>4</v>
      </c>
      <c r="AB27" s="11">
        <f t="shared" si="6"/>
        <v>2</v>
      </c>
      <c r="AC27" s="11">
        <f t="shared" si="7"/>
        <v>1</v>
      </c>
      <c r="AD27" s="11">
        <f t="shared" si="8"/>
        <v>4</v>
      </c>
      <c r="AE27" s="11">
        <f t="shared" si="9"/>
        <v>33</v>
      </c>
      <c r="AF27" s="11">
        <f t="shared" si="10"/>
        <v>15</v>
      </c>
      <c r="AG27" s="11">
        <f t="shared" si="11"/>
        <v>61</v>
      </c>
    </row>
    <row r="28" spans="1:33" s="6" customFormat="1" ht="30" x14ac:dyDescent="0.25">
      <c r="A28" s="10">
        <v>21</v>
      </c>
      <c r="B28" s="10">
        <v>39</v>
      </c>
      <c r="C28" s="10">
        <v>3119</v>
      </c>
      <c r="D28" s="10" t="s">
        <v>94</v>
      </c>
      <c r="E28" s="10" t="s">
        <v>22</v>
      </c>
      <c r="F28" s="10" t="s">
        <v>22</v>
      </c>
      <c r="G28" s="10" t="s">
        <v>162</v>
      </c>
      <c r="H28" s="12">
        <v>13</v>
      </c>
      <c r="I28" s="13">
        <f t="shared" ref="I28:I54" si="19">H28-2</f>
        <v>11</v>
      </c>
      <c r="J28" s="13">
        <f t="shared" si="1"/>
        <v>2</v>
      </c>
      <c r="K28" s="14">
        <f t="shared" si="2"/>
        <v>189</v>
      </c>
      <c r="L28" s="11">
        <f t="shared" si="3"/>
        <v>165</v>
      </c>
      <c r="M28" s="11">
        <f t="shared" si="12"/>
        <v>24</v>
      </c>
      <c r="N28" s="11">
        <f t="shared" si="16"/>
        <v>116</v>
      </c>
      <c r="O28" s="11">
        <v>3</v>
      </c>
      <c r="P28" s="11">
        <v>5</v>
      </c>
      <c r="Q28" s="11">
        <v>105</v>
      </c>
      <c r="R28" s="11">
        <v>3</v>
      </c>
      <c r="S28" s="11">
        <f t="shared" si="17"/>
        <v>18</v>
      </c>
      <c r="T28" s="11">
        <f t="shared" si="18"/>
        <v>16</v>
      </c>
      <c r="U28" s="11">
        <v>1</v>
      </c>
      <c r="V28" s="11">
        <v>2</v>
      </c>
      <c r="W28" s="11">
        <v>0</v>
      </c>
      <c r="X28" s="11">
        <v>0</v>
      </c>
      <c r="Y28" s="11">
        <f t="shared" ref="Y28:Z47" si="20">$H$8/$H$8</f>
        <v>1</v>
      </c>
      <c r="Z28" s="11">
        <f t="shared" si="20"/>
        <v>1</v>
      </c>
      <c r="AA28" s="11">
        <f t="shared" si="5"/>
        <v>4</v>
      </c>
      <c r="AB28" s="11">
        <f t="shared" si="6"/>
        <v>2</v>
      </c>
      <c r="AC28" s="11">
        <f t="shared" si="7"/>
        <v>1</v>
      </c>
      <c r="AD28" s="11">
        <f t="shared" si="8"/>
        <v>4</v>
      </c>
      <c r="AE28" s="11">
        <f t="shared" si="9"/>
        <v>29</v>
      </c>
      <c r="AF28" s="11">
        <f t="shared" si="10"/>
        <v>13</v>
      </c>
      <c r="AG28" s="11">
        <f t="shared" si="11"/>
        <v>55</v>
      </c>
    </row>
    <row r="29" spans="1:33" s="6" customFormat="1" ht="45" x14ac:dyDescent="0.25">
      <c r="A29" s="10">
        <v>22</v>
      </c>
      <c r="B29" s="10">
        <v>40</v>
      </c>
      <c r="C29" s="10">
        <v>3371</v>
      </c>
      <c r="D29" s="10" t="s">
        <v>65</v>
      </c>
      <c r="E29" s="10" t="s">
        <v>23</v>
      </c>
      <c r="F29" s="10" t="s">
        <v>23</v>
      </c>
      <c r="G29" s="10" t="s">
        <v>162</v>
      </c>
      <c r="H29" s="12">
        <v>18</v>
      </c>
      <c r="I29" s="13">
        <f t="shared" si="19"/>
        <v>16</v>
      </c>
      <c r="J29" s="13">
        <f t="shared" si="1"/>
        <v>2</v>
      </c>
      <c r="K29" s="14">
        <f t="shared" si="2"/>
        <v>264</v>
      </c>
      <c r="L29" s="11">
        <f t="shared" si="3"/>
        <v>240</v>
      </c>
      <c r="M29" s="11">
        <f t="shared" si="12"/>
        <v>24</v>
      </c>
      <c r="N29" s="11">
        <f t="shared" si="16"/>
        <v>116</v>
      </c>
      <c r="O29" s="11">
        <v>3</v>
      </c>
      <c r="P29" s="11">
        <v>5</v>
      </c>
      <c r="Q29" s="11">
        <v>105</v>
      </c>
      <c r="R29" s="11">
        <v>3</v>
      </c>
      <c r="S29" s="11">
        <f t="shared" si="17"/>
        <v>23</v>
      </c>
      <c r="T29" s="11">
        <f t="shared" si="18"/>
        <v>21</v>
      </c>
      <c r="U29" s="11">
        <v>1</v>
      </c>
      <c r="V29" s="11">
        <v>2</v>
      </c>
      <c r="W29" s="11">
        <v>0</v>
      </c>
      <c r="X29" s="11">
        <v>0</v>
      </c>
      <c r="Y29" s="11">
        <f t="shared" si="20"/>
        <v>1</v>
      </c>
      <c r="Z29" s="11">
        <f t="shared" si="20"/>
        <v>1</v>
      </c>
      <c r="AA29" s="11">
        <f t="shared" si="5"/>
        <v>4</v>
      </c>
      <c r="AB29" s="11">
        <f t="shared" si="6"/>
        <v>2</v>
      </c>
      <c r="AC29" s="11">
        <f t="shared" si="7"/>
        <v>1</v>
      </c>
      <c r="AD29" s="11">
        <f t="shared" si="8"/>
        <v>4</v>
      </c>
      <c r="AE29" s="11">
        <f t="shared" si="9"/>
        <v>39</v>
      </c>
      <c r="AF29" s="11">
        <f t="shared" si="10"/>
        <v>18</v>
      </c>
      <c r="AG29" s="11">
        <f t="shared" si="11"/>
        <v>70</v>
      </c>
    </row>
    <row r="30" spans="1:33" s="6" customFormat="1" ht="30" x14ac:dyDescent="0.25">
      <c r="A30" s="10">
        <v>23</v>
      </c>
      <c r="B30" s="10">
        <v>40</v>
      </c>
      <c r="C30" s="10">
        <v>2904</v>
      </c>
      <c r="D30" s="10" t="s">
        <v>74</v>
      </c>
      <c r="E30" s="10" t="s">
        <v>24</v>
      </c>
      <c r="F30" s="10" t="s">
        <v>24</v>
      </c>
      <c r="G30" s="10" t="s">
        <v>162</v>
      </c>
      <c r="H30" s="12">
        <v>21</v>
      </c>
      <c r="I30" s="13">
        <f t="shared" si="19"/>
        <v>19</v>
      </c>
      <c r="J30" s="13">
        <f t="shared" si="1"/>
        <v>2</v>
      </c>
      <c r="K30" s="14">
        <f t="shared" si="2"/>
        <v>309</v>
      </c>
      <c r="L30" s="11">
        <f t="shared" si="3"/>
        <v>285</v>
      </c>
      <c r="M30" s="11">
        <f t="shared" si="12"/>
        <v>24</v>
      </c>
      <c r="N30" s="11">
        <f t="shared" si="16"/>
        <v>116</v>
      </c>
      <c r="O30" s="11">
        <v>3</v>
      </c>
      <c r="P30" s="11">
        <v>5</v>
      </c>
      <c r="Q30" s="11">
        <v>105</v>
      </c>
      <c r="R30" s="11">
        <v>3</v>
      </c>
      <c r="S30" s="11">
        <f t="shared" si="17"/>
        <v>26</v>
      </c>
      <c r="T30" s="11">
        <f t="shared" si="18"/>
        <v>24</v>
      </c>
      <c r="U30" s="11">
        <v>1</v>
      </c>
      <c r="V30" s="11">
        <v>2</v>
      </c>
      <c r="W30" s="11">
        <v>0</v>
      </c>
      <c r="X30" s="11">
        <v>0</v>
      </c>
      <c r="Y30" s="11">
        <f t="shared" si="20"/>
        <v>1</v>
      </c>
      <c r="Z30" s="11">
        <f t="shared" si="20"/>
        <v>1</v>
      </c>
      <c r="AA30" s="11">
        <f t="shared" si="5"/>
        <v>4</v>
      </c>
      <c r="AB30" s="11">
        <f t="shared" si="6"/>
        <v>2</v>
      </c>
      <c r="AC30" s="11">
        <f t="shared" si="7"/>
        <v>1</v>
      </c>
      <c r="AD30" s="11">
        <f t="shared" si="8"/>
        <v>4</v>
      </c>
      <c r="AE30" s="11">
        <f t="shared" si="9"/>
        <v>45</v>
      </c>
      <c r="AF30" s="11">
        <f t="shared" si="10"/>
        <v>21</v>
      </c>
      <c r="AG30" s="11">
        <f t="shared" si="11"/>
        <v>79</v>
      </c>
    </row>
    <row r="31" spans="1:33" s="6" customFormat="1" ht="30" x14ac:dyDescent="0.25">
      <c r="A31" s="10">
        <v>24</v>
      </c>
      <c r="B31" s="10">
        <v>40</v>
      </c>
      <c r="C31" s="10">
        <v>3184</v>
      </c>
      <c r="D31" s="10" t="s">
        <v>86</v>
      </c>
      <c r="E31" s="10" t="s">
        <v>103</v>
      </c>
      <c r="F31" s="10" t="s">
        <v>149</v>
      </c>
      <c r="G31" s="10" t="s">
        <v>162</v>
      </c>
      <c r="H31" s="12">
        <v>16</v>
      </c>
      <c r="I31" s="13">
        <f t="shared" si="19"/>
        <v>14</v>
      </c>
      <c r="J31" s="13">
        <f t="shared" si="1"/>
        <v>2</v>
      </c>
      <c r="K31" s="14">
        <f t="shared" si="2"/>
        <v>234</v>
      </c>
      <c r="L31" s="11">
        <f t="shared" si="3"/>
        <v>210</v>
      </c>
      <c r="M31" s="11">
        <f t="shared" si="12"/>
        <v>24</v>
      </c>
      <c r="N31" s="11">
        <f t="shared" si="16"/>
        <v>116</v>
      </c>
      <c r="O31" s="11">
        <v>3</v>
      </c>
      <c r="P31" s="11">
        <v>5</v>
      </c>
      <c r="Q31" s="11">
        <v>105</v>
      </c>
      <c r="R31" s="11">
        <v>3</v>
      </c>
      <c r="S31" s="11">
        <f t="shared" si="17"/>
        <v>21</v>
      </c>
      <c r="T31" s="11">
        <f t="shared" si="18"/>
        <v>19</v>
      </c>
      <c r="U31" s="11">
        <v>1</v>
      </c>
      <c r="V31" s="11">
        <v>2</v>
      </c>
      <c r="W31" s="11">
        <v>10</v>
      </c>
      <c r="X31" s="11">
        <v>6</v>
      </c>
      <c r="Y31" s="11">
        <f t="shared" si="20"/>
        <v>1</v>
      </c>
      <c r="Z31" s="11">
        <f t="shared" si="20"/>
        <v>1</v>
      </c>
      <c r="AA31" s="11">
        <f t="shared" si="5"/>
        <v>4</v>
      </c>
      <c r="AB31" s="11">
        <f t="shared" si="6"/>
        <v>2</v>
      </c>
      <c r="AC31" s="11">
        <f t="shared" si="7"/>
        <v>1</v>
      </c>
      <c r="AD31" s="11">
        <f t="shared" si="8"/>
        <v>4</v>
      </c>
      <c r="AE31" s="11">
        <f t="shared" si="9"/>
        <v>35</v>
      </c>
      <c r="AF31" s="11">
        <f t="shared" si="10"/>
        <v>16</v>
      </c>
      <c r="AG31" s="11">
        <f t="shared" si="11"/>
        <v>64</v>
      </c>
    </row>
    <row r="32" spans="1:33" s="6" customFormat="1" ht="30" x14ac:dyDescent="0.25">
      <c r="A32" s="10">
        <v>25</v>
      </c>
      <c r="B32" s="10">
        <v>40</v>
      </c>
      <c r="C32" s="10">
        <v>3176</v>
      </c>
      <c r="D32" s="10" t="s">
        <v>87</v>
      </c>
      <c r="E32" s="10" t="s">
        <v>88</v>
      </c>
      <c r="F32" s="10" t="s">
        <v>149</v>
      </c>
      <c r="G32" s="10" t="s">
        <v>162</v>
      </c>
      <c r="H32" s="12">
        <v>20</v>
      </c>
      <c r="I32" s="13">
        <f t="shared" si="19"/>
        <v>18</v>
      </c>
      <c r="J32" s="13">
        <f t="shared" si="1"/>
        <v>2</v>
      </c>
      <c r="K32" s="14">
        <f t="shared" si="2"/>
        <v>294</v>
      </c>
      <c r="L32" s="11">
        <f t="shared" si="3"/>
        <v>270</v>
      </c>
      <c r="M32" s="11">
        <f t="shared" si="12"/>
        <v>24</v>
      </c>
      <c r="N32" s="11">
        <f t="shared" si="16"/>
        <v>116</v>
      </c>
      <c r="O32" s="11">
        <v>3</v>
      </c>
      <c r="P32" s="11">
        <v>5</v>
      </c>
      <c r="Q32" s="11">
        <v>105</v>
      </c>
      <c r="R32" s="11">
        <v>3</v>
      </c>
      <c r="S32" s="11">
        <f t="shared" si="17"/>
        <v>25</v>
      </c>
      <c r="T32" s="11">
        <f t="shared" si="18"/>
        <v>23</v>
      </c>
      <c r="U32" s="11">
        <v>1</v>
      </c>
      <c r="V32" s="11">
        <v>2</v>
      </c>
      <c r="W32" s="11">
        <v>13</v>
      </c>
      <c r="X32" s="11">
        <v>7</v>
      </c>
      <c r="Y32" s="11">
        <f t="shared" si="20"/>
        <v>1</v>
      </c>
      <c r="Z32" s="11">
        <f t="shared" si="20"/>
        <v>1</v>
      </c>
      <c r="AA32" s="11">
        <f t="shared" si="5"/>
        <v>4</v>
      </c>
      <c r="AB32" s="11">
        <f t="shared" si="6"/>
        <v>2</v>
      </c>
      <c r="AC32" s="11">
        <f t="shared" si="7"/>
        <v>1</v>
      </c>
      <c r="AD32" s="11">
        <f t="shared" si="8"/>
        <v>4</v>
      </c>
      <c r="AE32" s="11">
        <f t="shared" si="9"/>
        <v>43</v>
      </c>
      <c r="AF32" s="11">
        <f t="shared" si="10"/>
        <v>20</v>
      </c>
      <c r="AG32" s="11">
        <f t="shared" si="11"/>
        <v>76</v>
      </c>
    </row>
    <row r="33" spans="1:33" s="6" customFormat="1" ht="45" x14ac:dyDescent="0.25">
      <c r="A33" s="10">
        <v>26</v>
      </c>
      <c r="B33" s="10">
        <v>41</v>
      </c>
      <c r="C33" s="10">
        <v>3327</v>
      </c>
      <c r="D33" s="10" t="s">
        <v>59</v>
      </c>
      <c r="E33" s="10" t="s">
        <v>172</v>
      </c>
      <c r="F33" s="10" t="s">
        <v>150</v>
      </c>
      <c r="G33" s="10" t="s">
        <v>162</v>
      </c>
      <c r="H33" s="12">
        <v>17</v>
      </c>
      <c r="I33" s="13">
        <f t="shared" si="19"/>
        <v>15</v>
      </c>
      <c r="J33" s="13">
        <f t="shared" si="1"/>
        <v>2</v>
      </c>
      <c r="K33" s="14">
        <f t="shared" si="2"/>
        <v>249</v>
      </c>
      <c r="L33" s="11">
        <f t="shared" si="3"/>
        <v>225</v>
      </c>
      <c r="M33" s="11">
        <f t="shared" si="12"/>
        <v>24</v>
      </c>
      <c r="N33" s="11">
        <f t="shared" si="16"/>
        <v>116</v>
      </c>
      <c r="O33" s="11">
        <v>3</v>
      </c>
      <c r="P33" s="11">
        <v>5</v>
      </c>
      <c r="Q33" s="11">
        <v>105</v>
      </c>
      <c r="R33" s="11">
        <v>3</v>
      </c>
      <c r="S33" s="11">
        <f t="shared" si="17"/>
        <v>22</v>
      </c>
      <c r="T33" s="11">
        <f t="shared" si="18"/>
        <v>20</v>
      </c>
      <c r="U33" s="11">
        <v>1</v>
      </c>
      <c r="V33" s="11">
        <v>2</v>
      </c>
      <c r="W33" s="11">
        <v>0</v>
      </c>
      <c r="X33" s="11">
        <v>0</v>
      </c>
      <c r="Y33" s="11">
        <f t="shared" si="20"/>
        <v>1</v>
      </c>
      <c r="Z33" s="11">
        <f t="shared" si="20"/>
        <v>1</v>
      </c>
      <c r="AA33" s="11">
        <f t="shared" si="5"/>
        <v>4</v>
      </c>
      <c r="AB33" s="11">
        <f t="shared" si="6"/>
        <v>2</v>
      </c>
      <c r="AC33" s="11">
        <f t="shared" si="7"/>
        <v>1</v>
      </c>
      <c r="AD33" s="11">
        <f t="shared" si="8"/>
        <v>4</v>
      </c>
      <c r="AE33" s="11">
        <f t="shared" si="9"/>
        <v>37</v>
      </c>
      <c r="AF33" s="11">
        <f t="shared" si="10"/>
        <v>17</v>
      </c>
      <c r="AG33" s="11">
        <f t="shared" si="11"/>
        <v>67</v>
      </c>
    </row>
    <row r="34" spans="1:33" s="17" customFormat="1" ht="45" x14ac:dyDescent="0.25">
      <c r="A34" s="10">
        <v>27</v>
      </c>
      <c r="B34" s="10">
        <v>42</v>
      </c>
      <c r="C34" s="10">
        <v>2997</v>
      </c>
      <c r="D34" s="10" t="s">
        <v>179</v>
      </c>
      <c r="E34" s="10" t="s">
        <v>181</v>
      </c>
      <c r="F34" s="10" t="s">
        <v>154</v>
      </c>
      <c r="G34" s="10" t="s">
        <v>162</v>
      </c>
      <c r="H34" s="12">
        <v>18</v>
      </c>
      <c r="I34" s="13">
        <f t="shared" si="19"/>
        <v>16</v>
      </c>
      <c r="J34" s="13">
        <f t="shared" si="1"/>
        <v>2</v>
      </c>
      <c r="K34" s="14">
        <f t="shared" si="2"/>
        <v>264</v>
      </c>
      <c r="L34" s="11">
        <f t="shared" si="3"/>
        <v>240</v>
      </c>
      <c r="M34" s="11">
        <f t="shared" si="12"/>
        <v>24</v>
      </c>
      <c r="N34" s="11">
        <f t="shared" si="16"/>
        <v>116</v>
      </c>
      <c r="O34" s="11">
        <v>3</v>
      </c>
      <c r="P34" s="11">
        <v>5</v>
      </c>
      <c r="Q34" s="11">
        <v>105</v>
      </c>
      <c r="R34" s="11">
        <v>3</v>
      </c>
      <c r="S34" s="11">
        <f t="shared" si="17"/>
        <v>23</v>
      </c>
      <c r="T34" s="11">
        <f t="shared" si="18"/>
        <v>21</v>
      </c>
      <c r="U34" s="11">
        <v>1</v>
      </c>
      <c r="V34" s="11">
        <v>2</v>
      </c>
      <c r="W34" s="11">
        <v>0</v>
      </c>
      <c r="X34" s="11">
        <v>0</v>
      </c>
      <c r="Y34" s="11">
        <f t="shared" si="20"/>
        <v>1</v>
      </c>
      <c r="Z34" s="11">
        <f t="shared" si="20"/>
        <v>1</v>
      </c>
      <c r="AA34" s="11">
        <f t="shared" si="5"/>
        <v>4</v>
      </c>
      <c r="AB34" s="11">
        <f t="shared" si="6"/>
        <v>2</v>
      </c>
      <c r="AC34" s="11">
        <f t="shared" si="7"/>
        <v>1</v>
      </c>
      <c r="AD34" s="11">
        <f t="shared" si="8"/>
        <v>4</v>
      </c>
      <c r="AE34" s="11">
        <f t="shared" si="9"/>
        <v>39</v>
      </c>
      <c r="AF34" s="11">
        <f t="shared" si="10"/>
        <v>18</v>
      </c>
      <c r="AG34" s="11">
        <f t="shared" si="11"/>
        <v>70</v>
      </c>
    </row>
    <row r="35" spans="1:33" s="6" customFormat="1" ht="30" x14ac:dyDescent="0.25">
      <c r="A35" s="10">
        <v>28</v>
      </c>
      <c r="B35" s="10">
        <v>41</v>
      </c>
      <c r="C35" s="10">
        <v>3308</v>
      </c>
      <c r="D35" s="10" t="s">
        <v>168</v>
      </c>
      <c r="E35" s="10" t="s">
        <v>25</v>
      </c>
      <c r="F35" s="10" t="s">
        <v>25</v>
      </c>
      <c r="G35" s="10" t="s">
        <v>162</v>
      </c>
      <c r="H35" s="12">
        <v>20</v>
      </c>
      <c r="I35" s="13">
        <f t="shared" si="19"/>
        <v>18</v>
      </c>
      <c r="J35" s="13">
        <f t="shared" si="1"/>
        <v>2</v>
      </c>
      <c r="K35" s="14">
        <f t="shared" si="2"/>
        <v>294</v>
      </c>
      <c r="L35" s="11">
        <f t="shared" si="3"/>
        <v>270</v>
      </c>
      <c r="M35" s="11">
        <f t="shared" si="12"/>
        <v>24</v>
      </c>
      <c r="N35" s="11">
        <f t="shared" si="16"/>
        <v>116</v>
      </c>
      <c r="O35" s="11">
        <v>3</v>
      </c>
      <c r="P35" s="11">
        <v>5</v>
      </c>
      <c r="Q35" s="11">
        <v>105</v>
      </c>
      <c r="R35" s="11">
        <v>3</v>
      </c>
      <c r="S35" s="11">
        <f t="shared" si="17"/>
        <v>25</v>
      </c>
      <c r="T35" s="11">
        <f t="shared" si="18"/>
        <v>23</v>
      </c>
      <c r="U35" s="11">
        <v>1</v>
      </c>
      <c r="V35" s="11">
        <v>2</v>
      </c>
      <c r="W35" s="11">
        <v>13</v>
      </c>
      <c r="X35" s="11">
        <v>7</v>
      </c>
      <c r="Y35" s="11">
        <f t="shared" si="20"/>
        <v>1</v>
      </c>
      <c r="Z35" s="11">
        <f t="shared" si="20"/>
        <v>1</v>
      </c>
      <c r="AA35" s="11">
        <f t="shared" si="5"/>
        <v>4</v>
      </c>
      <c r="AB35" s="11">
        <f t="shared" si="6"/>
        <v>2</v>
      </c>
      <c r="AC35" s="11">
        <f t="shared" si="7"/>
        <v>1</v>
      </c>
      <c r="AD35" s="11">
        <f t="shared" si="8"/>
        <v>4</v>
      </c>
      <c r="AE35" s="11">
        <f t="shared" si="9"/>
        <v>43</v>
      </c>
      <c r="AF35" s="11">
        <f t="shared" si="10"/>
        <v>20</v>
      </c>
      <c r="AG35" s="11">
        <f t="shared" si="11"/>
        <v>76</v>
      </c>
    </row>
    <row r="36" spans="1:33" s="6" customFormat="1" ht="30" x14ac:dyDescent="0.25">
      <c r="A36" s="10">
        <v>29</v>
      </c>
      <c r="B36" s="10">
        <v>42</v>
      </c>
      <c r="C36" s="10">
        <v>3294</v>
      </c>
      <c r="D36" s="10" t="s">
        <v>57</v>
      </c>
      <c r="E36" s="10" t="s">
        <v>151</v>
      </c>
      <c r="F36" s="10" t="s">
        <v>151</v>
      </c>
      <c r="G36" s="10" t="s">
        <v>162</v>
      </c>
      <c r="H36" s="12">
        <v>20</v>
      </c>
      <c r="I36" s="13">
        <f t="shared" si="19"/>
        <v>18</v>
      </c>
      <c r="J36" s="13">
        <f t="shared" si="1"/>
        <v>2</v>
      </c>
      <c r="K36" s="14">
        <f t="shared" si="2"/>
        <v>294</v>
      </c>
      <c r="L36" s="11">
        <f t="shared" si="3"/>
        <v>270</v>
      </c>
      <c r="M36" s="11">
        <f t="shared" si="12"/>
        <v>24</v>
      </c>
      <c r="N36" s="11">
        <f t="shared" si="16"/>
        <v>116</v>
      </c>
      <c r="O36" s="11">
        <v>3</v>
      </c>
      <c r="P36" s="11">
        <v>5</v>
      </c>
      <c r="Q36" s="11">
        <v>105</v>
      </c>
      <c r="R36" s="11">
        <v>3</v>
      </c>
      <c r="S36" s="11">
        <f t="shared" si="17"/>
        <v>25</v>
      </c>
      <c r="T36" s="11">
        <f t="shared" si="18"/>
        <v>23</v>
      </c>
      <c r="U36" s="11">
        <v>1</v>
      </c>
      <c r="V36" s="11">
        <v>2</v>
      </c>
      <c r="W36" s="11">
        <v>13</v>
      </c>
      <c r="X36" s="11">
        <v>7</v>
      </c>
      <c r="Y36" s="11">
        <f t="shared" si="20"/>
        <v>1</v>
      </c>
      <c r="Z36" s="11">
        <f t="shared" si="20"/>
        <v>1</v>
      </c>
      <c r="AA36" s="11">
        <f t="shared" si="5"/>
        <v>4</v>
      </c>
      <c r="AB36" s="11">
        <f t="shared" si="6"/>
        <v>2</v>
      </c>
      <c r="AC36" s="11">
        <f t="shared" si="7"/>
        <v>1</v>
      </c>
      <c r="AD36" s="11">
        <f t="shared" si="8"/>
        <v>4</v>
      </c>
      <c r="AE36" s="11">
        <f t="shared" si="9"/>
        <v>43</v>
      </c>
      <c r="AF36" s="11">
        <f t="shared" si="10"/>
        <v>20</v>
      </c>
      <c r="AG36" s="11">
        <f t="shared" si="11"/>
        <v>76</v>
      </c>
    </row>
    <row r="37" spans="1:33" s="6" customFormat="1" ht="45" x14ac:dyDescent="0.25">
      <c r="A37" s="10">
        <v>30</v>
      </c>
      <c r="B37" s="10">
        <v>42</v>
      </c>
      <c r="C37" s="10">
        <v>3213</v>
      </c>
      <c r="D37" s="10" t="s">
        <v>64</v>
      </c>
      <c r="E37" s="10" t="s">
        <v>26</v>
      </c>
      <c r="F37" s="10" t="s">
        <v>26</v>
      </c>
      <c r="G37" s="10" t="s">
        <v>162</v>
      </c>
      <c r="H37" s="12">
        <v>17</v>
      </c>
      <c r="I37" s="13">
        <f t="shared" si="19"/>
        <v>15</v>
      </c>
      <c r="J37" s="13">
        <f t="shared" si="1"/>
        <v>2</v>
      </c>
      <c r="K37" s="14">
        <f t="shared" si="2"/>
        <v>249</v>
      </c>
      <c r="L37" s="11">
        <f t="shared" si="3"/>
        <v>225</v>
      </c>
      <c r="M37" s="11">
        <f t="shared" si="12"/>
        <v>24</v>
      </c>
      <c r="N37" s="11">
        <f t="shared" si="16"/>
        <v>116</v>
      </c>
      <c r="O37" s="11">
        <v>3</v>
      </c>
      <c r="P37" s="11">
        <v>5</v>
      </c>
      <c r="Q37" s="11">
        <v>105</v>
      </c>
      <c r="R37" s="11">
        <v>3</v>
      </c>
      <c r="S37" s="11">
        <f t="shared" si="17"/>
        <v>22</v>
      </c>
      <c r="T37" s="11">
        <f t="shared" si="18"/>
        <v>20</v>
      </c>
      <c r="U37" s="11">
        <v>1</v>
      </c>
      <c r="V37" s="11">
        <v>2</v>
      </c>
      <c r="W37" s="11">
        <v>0</v>
      </c>
      <c r="X37" s="11">
        <v>0</v>
      </c>
      <c r="Y37" s="11">
        <f t="shared" si="20"/>
        <v>1</v>
      </c>
      <c r="Z37" s="11">
        <f t="shared" si="20"/>
        <v>1</v>
      </c>
      <c r="AA37" s="11">
        <f t="shared" si="5"/>
        <v>4</v>
      </c>
      <c r="AB37" s="11">
        <f t="shared" si="6"/>
        <v>2</v>
      </c>
      <c r="AC37" s="11">
        <f t="shared" si="7"/>
        <v>1</v>
      </c>
      <c r="AD37" s="11">
        <f t="shared" si="8"/>
        <v>4</v>
      </c>
      <c r="AE37" s="11">
        <f t="shared" si="9"/>
        <v>37</v>
      </c>
      <c r="AF37" s="11">
        <f t="shared" si="10"/>
        <v>17</v>
      </c>
      <c r="AG37" s="11">
        <f t="shared" si="11"/>
        <v>67</v>
      </c>
    </row>
    <row r="38" spans="1:33" s="17" customFormat="1" ht="45" x14ac:dyDescent="0.25">
      <c r="A38" s="10">
        <v>31</v>
      </c>
      <c r="B38" s="10">
        <v>42</v>
      </c>
      <c r="C38" s="10">
        <v>2996</v>
      </c>
      <c r="D38" s="10" t="s">
        <v>92</v>
      </c>
      <c r="E38" s="10" t="s">
        <v>180</v>
      </c>
      <c r="F38" s="10" t="s">
        <v>154</v>
      </c>
      <c r="G38" s="10" t="s">
        <v>162</v>
      </c>
      <c r="H38" s="12">
        <v>18</v>
      </c>
      <c r="I38" s="13">
        <f t="shared" si="19"/>
        <v>16</v>
      </c>
      <c r="J38" s="13">
        <f t="shared" si="1"/>
        <v>2</v>
      </c>
      <c r="K38" s="14">
        <f t="shared" si="2"/>
        <v>264</v>
      </c>
      <c r="L38" s="11">
        <f t="shared" si="3"/>
        <v>240</v>
      </c>
      <c r="M38" s="11">
        <f t="shared" si="12"/>
        <v>24</v>
      </c>
      <c r="N38" s="11">
        <f t="shared" si="16"/>
        <v>116</v>
      </c>
      <c r="O38" s="11">
        <v>3</v>
      </c>
      <c r="P38" s="11">
        <v>5</v>
      </c>
      <c r="Q38" s="11">
        <v>105</v>
      </c>
      <c r="R38" s="11">
        <v>3</v>
      </c>
      <c r="S38" s="11">
        <f t="shared" si="17"/>
        <v>23</v>
      </c>
      <c r="T38" s="11">
        <f t="shared" si="18"/>
        <v>21</v>
      </c>
      <c r="U38" s="11">
        <v>1</v>
      </c>
      <c r="V38" s="11">
        <v>2</v>
      </c>
      <c r="W38" s="11">
        <v>0</v>
      </c>
      <c r="X38" s="11">
        <v>0</v>
      </c>
      <c r="Y38" s="11">
        <f t="shared" si="20"/>
        <v>1</v>
      </c>
      <c r="Z38" s="11">
        <f t="shared" si="20"/>
        <v>1</v>
      </c>
      <c r="AA38" s="11">
        <f t="shared" si="5"/>
        <v>4</v>
      </c>
      <c r="AB38" s="11">
        <f t="shared" si="6"/>
        <v>2</v>
      </c>
      <c r="AC38" s="11">
        <f t="shared" si="7"/>
        <v>1</v>
      </c>
      <c r="AD38" s="11">
        <f t="shared" si="8"/>
        <v>4</v>
      </c>
      <c r="AE38" s="11">
        <f t="shared" si="9"/>
        <v>39</v>
      </c>
      <c r="AF38" s="11">
        <f t="shared" si="10"/>
        <v>18</v>
      </c>
      <c r="AG38" s="11">
        <f t="shared" si="11"/>
        <v>70</v>
      </c>
    </row>
    <row r="39" spans="1:33" s="6" customFormat="1" ht="45" x14ac:dyDescent="0.25">
      <c r="A39" s="10">
        <v>32</v>
      </c>
      <c r="B39" s="10">
        <v>43</v>
      </c>
      <c r="C39" s="10">
        <v>3480</v>
      </c>
      <c r="D39" s="10" t="s">
        <v>56</v>
      </c>
      <c r="E39" s="10" t="s">
        <v>99</v>
      </c>
      <c r="F39" s="10" t="s">
        <v>148</v>
      </c>
      <c r="G39" s="10" t="s">
        <v>162</v>
      </c>
      <c r="H39" s="12">
        <v>16</v>
      </c>
      <c r="I39" s="13">
        <f t="shared" si="19"/>
        <v>14</v>
      </c>
      <c r="J39" s="13">
        <f t="shared" si="1"/>
        <v>2</v>
      </c>
      <c r="K39" s="14">
        <f t="shared" si="2"/>
        <v>234</v>
      </c>
      <c r="L39" s="11">
        <f t="shared" si="3"/>
        <v>210</v>
      </c>
      <c r="M39" s="11">
        <f t="shared" si="12"/>
        <v>24</v>
      </c>
      <c r="N39" s="11">
        <f t="shared" si="16"/>
        <v>116</v>
      </c>
      <c r="O39" s="11">
        <v>3</v>
      </c>
      <c r="P39" s="11">
        <v>5</v>
      </c>
      <c r="Q39" s="11">
        <v>105</v>
      </c>
      <c r="R39" s="11">
        <v>3</v>
      </c>
      <c r="S39" s="11">
        <f t="shared" si="17"/>
        <v>21</v>
      </c>
      <c r="T39" s="11">
        <f t="shared" si="18"/>
        <v>19</v>
      </c>
      <c r="U39" s="11">
        <v>1</v>
      </c>
      <c r="V39" s="11">
        <v>2</v>
      </c>
      <c r="W39" s="11">
        <v>0</v>
      </c>
      <c r="X39" s="11">
        <v>0</v>
      </c>
      <c r="Y39" s="11">
        <f t="shared" si="20"/>
        <v>1</v>
      </c>
      <c r="Z39" s="11">
        <f t="shared" si="20"/>
        <v>1</v>
      </c>
      <c r="AA39" s="11">
        <f t="shared" si="5"/>
        <v>4</v>
      </c>
      <c r="AB39" s="11">
        <f t="shared" si="6"/>
        <v>2</v>
      </c>
      <c r="AC39" s="11">
        <f t="shared" si="7"/>
        <v>1</v>
      </c>
      <c r="AD39" s="11">
        <f t="shared" si="8"/>
        <v>4</v>
      </c>
      <c r="AE39" s="11">
        <f t="shared" si="9"/>
        <v>35</v>
      </c>
      <c r="AF39" s="11">
        <f t="shared" si="10"/>
        <v>16</v>
      </c>
      <c r="AG39" s="11">
        <f t="shared" si="11"/>
        <v>64</v>
      </c>
    </row>
    <row r="40" spans="1:33" s="6" customFormat="1" ht="45" x14ac:dyDescent="0.25">
      <c r="A40" s="10">
        <v>33</v>
      </c>
      <c r="B40" s="10">
        <v>43</v>
      </c>
      <c r="C40" s="10">
        <v>2750</v>
      </c>
      <c r="D40" s="10" t="s">
        <v>68</v>
      </c>
      <c r="E40" s="10" t="s">
        <v>152</v>
      </c>
      <c r="F40" s="10" t="s">
        <v>152</v>
      </c>
      <c r="G40" s="10" t="s">
        <v>162</v>
      </c>
      <c r="H40" s="12">
        <v>20</v>
      </c>
      <c r="I40" s="13">
        <f t="shared" si="19"/>
        <v>18</v>
      </c>
      <c r="J40" s="13">
        <f t="shared" ref="J40:J70" si="21">H40-I40</f>
        <v>2</v>
      </c>
      <c r="K40" s="14">
        <f t="shared" ref="K40:K70" si="22">L40+M40</f>
        <v>294</v>
      </c>
      <c r="L40" s="11">
        <f t="shared" ref="L40:L70" si="23">I40*15</f>
        <v>270</v>
      </c>
      <c r="M40" s="11">
        <f t="shared" si="12"/>
        <v>24</v>
      </c>
      <c r="N40" s="11">
        <f t="shared" si="16"/>
        <v>116</v>
      </c>
      <c r="O40" s="11">
        <v>3</v>
      </c>
      <c r="P40" s="11">
        <v>5</v>
      </c>
      <c r="Q40" s="11">
        <v>105</v>
      </c>
      <c r="R40" s="11">
        <v>3</v>
      </c>
      <c r="S40" s="11">
        <f t="shared" si="17"/>
        <v>25</v>
      </c>
      <c r="T40" s="11">
        <f t="shared" si="18"/>
        <v>23</v>
      </c>
      <c r="U40" s="11">
        <v>1</v>
      </c>
      <c r="V40" s="11">
        <v>2</v>
      </c>
      <c r="W40" s="11">
        <v>13</v>
      </c>
      <c r="X40" s="11">
        <v>7</v>
      </c>
      <c r="Y40" s="11">
        <f t="shared" si="20"/>
        <v>1</v>
      </c>
      <c r="Z40" s="11">
        <f t="shared" si="20"/>
        <v>1</v>
      </c>
      <c r="AA40" s="11">
        <f t="shared" ref="AA40:AA70" si="24">$H$8/$H$8*4</f>
        <v>4</v>
      </c>
      <c r="AB40" s="11">
        <f t="shared" ref="AB40:AB70" si="25">$H$8/$H$8*2</f>
        <v>2</v>
      </c>
      <c r="AC40" s="11">
        <f t="shared" ref="AC40:AC70" si="26">$H$8/$H$8</f>
        <v>1</v>
      </c>
      <c r="AD40" s="11">
        <f t="shared" ref="AD40:AD70" si="27">$H$8/$H$8*4</f>
        <v>4</v>
      </c>
      <c r="AE40" s="11">
        <f t="shared" ref="AE40:AE70" si="28">H40*2+3</f>
        <v>43</v>
      </c>
      <c r="AF40" s="11">
        <f t="shared" ref="AF40:AF70" si="29">H40</f>
        <v>20</v>
      </c>
      <c r="AG40" s="11">
        <f t="shared" si="11"/>
        <v>76</v>
      </c>
    </row>
    <row r="41" spans="1:33" s="6" customFormat="1" ht="45" x14ac:dyDescent="0.25">
      <c r="A41" s="10">
        <v>34</v>
      </c>
      <c r="B41" s="10">
        <v>43</v>
      </c>
      <c r="C41" s="15">
        <v>2748</v>
      </c>
      <c r="D41" s="10" t="s">
        <v>83</v>
      </c>
      <c r="E41" s="10" t="s">
        <v>104</v>
      </c>
      <c r="F41" s="10" t="s">
        <v>153</v>
      </c>
      <c r="G41" s="10" t="s">
        <v>162</v>
      </c>
      <c r="H41" s="12">
        <v>16</v>
      </c>
      <c r="I41" s="13">
        <f t="shared" si="19"/>
        <v>14</v>
      </c>
      <c r="J41" s="13">
        <f t="shared" si="21"/>
        <v>2</v>
      </c>
      <c r="K41" s="14">
        <f t="shared" si="22"/>
        <v>234</v>
      </c>
      <c r="L41" s="11">
        <f t="shared" si="23"/>
        <v>210</v>
      </c>
      <c r="M41" s="11">
        <f t="shared" si="12"/>
        <v>24</v>
      </c>
      <c r="N41" s="11">
        <f t="shared" si="16"/>
        <v>116</v>
      </c>
      <c r="O41" s="11">
        <v>3</v>
      </c>
      <c r="P41" s="11">
        <v>5</v>
      </c>
      <c r="Q41" s="11">
        <v>105</v>
      </c>
      <c r="R41" s="11">
        <v>3</v>
      </c>
      <c r="S41" s="11">
        <f t="shared" si="17"/>
        <v>21</v>
      </c>
      <c r="T41" s="11">
        <f t="shared" si="18"/>
        <v>19</v>
      </c>
      <c r="U41" s="11">
        <v>1</v>
      </c>
      <c r="V41" s="11">
        <v>2</v>
      </c>
      <c r="W41" s="11">
        <v>10</v>
      </c>
      <c r="X41" s="11">
        <v>6</v>
      </c>
      <c r="Y41" s="11">
        <f t="shared" si="20"/>
        <v>1</v>
      </c>
      <c r="Z41" s="11">
        <f t="shared" si="20"/>
        <v>1</v>
      </c>
      <c r="AA41" s="11">
        <f t="shared" si="24"/>
        <v>4</v>
      </c>
      <c r="AB41" s="11">
        <f t="shared" si="25"/>
        <v>2</v>
      </c>
      <c r="AC41" s="11">
        <f t="shared" si="26"/>
        <v>1</v>
      </c>
      <c r="AD41" s="11">
        <f t="shared" si="27"/>
        <v>4</v>
      </c>
      <c r="AE41" s="11">
        <f t="shared" si="28"/>
        <v>35</v>
      </c>
      <c r="AF41" s="11">
        <f t="shared" si="29"/>
        <v>16</v>
      </c>
      <c r="AG41" s="11">
        <f t="shared" si="11"/>
        <v>64</v>
      </c>
    </row>
    <row r="42" spans="1:33" s="6" customFormat="1" ht="45" x14ac:dyDescent="0.25">
      <c r="A42" s="10">
        <v>35</v>
      </c>
      <c r="B42" s="10">
        <v>43</v>
      </c>
      <c r="C42" s="10">
        <v>1525</v>
      </c>
      <c r="D42" s="10" t="s">
        <v>84</v>
      </c>
      <c r="E42" s="10" t="s">
        <v>100</v>
      </c>
      <c r="F42" s="10" t="s">
        <v>153</v>
      </c>
      <c r="G42" s="10" t="s">
        <v>162</v>
      </c>
      <c r="H42" s="12">
        <v>22</v>
      </c>
      <c r="I42" s="13">
        <f t="shared" si="19"/>
        <v>20</v>
      </c>
      <c r="J42" s="13">
        <f t="shared" si="21"/>
        <v>2</v>
      </c>
      <c r="K42" s="14">
        <f t="shared" si="22"/>
        <v>324</v>
      </c>
      <c r="L42" s="11">
        <f t="shared" si="23"/>
        <v>300</v>
      </c>
      <c r="M42" s="11">
        <f t="shared" si="12"/>
        <v>24</v>
      </c>
      <c r="N42" s="11">
        <f t="shared" si="16"/>
        <v>116</v>
      </c>
      <c r="O42" s="11">
        <v>3</v>
      </c>
      <c r="P42" s="11">
        <v>5</v>
      </c>
      <c r="Q42" s="11">
        <v>105</v>
      </c>
      <c r="R42" s="11">
        <v>3</v>
      </c>
      <c r="S42" s="11">
        <f t="shared" si="17"/>
        <v>27</v>
      </c>
      <c r="T42" s="11">
        <f t="shared" si="18"/>
        <v>25</v>
      </c>
      <c r="U42" s="11">
        <v>1</v>
      </c>
      <c r="V42" s="11">
        <v>2</v>
      </c>
      <c r="W42" s="11">
        <v>14</v>
      </c>
      <c r="X42" s="11">
        <v>8</v>
      </c>
      <c r="Y42" s="11">
        <f t="shared" si="20"/>
        <v>1</v>
      </c>
      <c r="Z42" s="11">
        <f t="shared" si="20"/>
        <v>1</v>
      </c>
      <c r="AA42" s="11">
        <f t="shared" si="24"/>
        <v>4</v>
      </c>
      <c r="AB42" s="11">
        <f t="shared" si="25"/>
        <v>2</v>
      </c>
      <c r="AC42" s="11">
        <f t="shared" si="26"/>
        <v>1</v>
      </c>
      <c r="AD42" s="11">
        <f t="shared" si="27"/>
        <v>4</v>
      </c>
      <c r="AE42" s="11">
        <f t="shared" si="28"/>
        <v>47</v>
      </c>
      <c r="AF42" s="11">
        <f t="shared" si="29"/>
        <v>22</v>
      </c>
      <c r="AG42" s="11">
        <f t="shared" si="11"/>
        <v>82</v>
      </c>
    </row>
    <row r="43" spans="1:33" s="6" customFormat="1" ht="30" x14ac:dyDescent="0.25">
      <c r="A43" s="10">
        <v>36</v>
      </c>
      <c r="B43" s="10">
        <v>43</v>
      </c>
      <c r="C43" s="10">
        <v>1438</v>
      </c>
      <c r="D43" s="10" t="s">
        <v>91</v>
      </c>
      <c r="E43" s="10" t="s">
        <v>27</v>
      </c>
      <c r="F43" s="10" t="s">
        <v>27</v>
      </c>
      <c r="G43" s="10" t="s">
        <v>162</v>
      </c>
      <c r="H43" s="12">
        <v>18</v>
      </c>
      <c r="I43" s="13">
        <f t="shared" si="19"/>
        <v>16</v>
      </c>
      <c r="J43" s="13">
        <f t="shared" si="21"/>
        <v>2</v>
      </c>
      <c r="K43" s="14">
        <f t="shared" si="22"/>
        <v>264</v>
      </c>
      <c r="L43" s="11">
        <f t="shared" si="23"/>
        <v>240</v>
      </c>
      <c r="M43" s="11">
        <f t="shared" si="12"/>
        <v>24</v>
      </c>
      <c r="N43" s="11">
        <f t="shared" si="16"/>
        <v>116</v>
      </c>
      <c r="O43" s="11">
        <v>3</v>
      </c>
      <c r="P43" s="11">
        <v>5</v>
      </c>
      <c r="Q43" s="11">
        <v>105</v>
      </c>
      <c r="R43" s="11">
        <v>3</v>
      </c>
      <c r="S43" s="11">
        <f t="shared" si="17"/>
        <v>23</v>
      </c>
      <c r="T43" s="11">
        <f t="shared" si="18"/>
        <v>21</v>
      </c>
      <c r="U43" s="11">
        <v>1</v>
      </c>
      <c r="V43" s="11">
        <v>2</v>
      </c>
      <c r="W43" s="11">
        <v>12</v>
      </c>
      <c r="X43" s="11">
        <v>6</v>
      </c>
      <c r="Y43" s="11">
        <f t="shared" si="20"/>
        <v>1</v>
      </c>
      <c r="Z43" s="11">
        <f t="shared" si="20"/>
        <v>1</v>
      </c>
      <c r="AA43" s="11">
        <f t="shared" si="24"/>
        <v>4</v>
      </c>
      <c r="AB43" s="11">
        <f t="shared" si="25"/>
        <v>2</v>
      </c>
      <c r="AC43" s="11">
        <f t="shared" si="26"/>
        <v>1</v>
      </c>
      <c r="AD43" s="11">
        <f t="shared" si="27"/>
        <v>4</v>
      </c>
      <c r="AE43" s="11">
        <f t="shared" si="28"/>
        <v>39</v>
      </c>
      <c r="AF43" s="11">
        <f t="shared" si="29"/>
        <v>18</v>
      </c>
      <c r="AG43" s="11">
        <f t="shared" si="11"/>
        <v>70</v>
      </c>
    </row>
    <row r="44" spans="1:33" s="6" customFormat="1" ht="45" x14ac:dyDescent="0.25">
      <c r="A44" s="10">
        <v>37</v>
      </c>
      <c r="B44" s="10">
        <v>44</v>
      </c>
      <c r="C44" s="10">
        <v>3329</v>
      </c>
      <c r="D44" s="10" t="s">
        <v>135</v>
      </c>
      <c r="E44" s="10" t="s">
        <v>28</v>
      </c>
      <c r="F44" s="10" t="s">
        <v>28</v>
      </c>
      <c r="G44" s="10" t="s">
        <v>162</v>
      </c>
      <c r="H44" s="12">
        <v>20</v>
      </c>
      <c r="I44" s="13">
        <f t="shared" si="19"/>
        <v>18</v>
      </c>
      <c r="J44" s="13">
        <f t="shared" si="21"/>
        <v>2</v>
      </c>
      <c r="K44" s="14">
        <f t="shared" si="22"/>
        <v>294</v>
      </c>
      <c r="L44" s="11">
        <f t="shared" si="23"/>
        <v>270</v>
      </c>
      <c r="M44" s="11">
        <f t="shared" ref="M44:M70" si="30">J44*12</f>
        <v>24</v>
      </c>
      <c r="N44" s="11">
        <f t="shared" si="16"/>
        <v>116</v>
      </c>
      <c r="O44" s="11">
        <v>3</v>
      </c>
      <c r="P44" s="11">
        <v>5</v>
      </c>
      <c r="Q44" s="11">
        <v>105</v>
      </c>
      <c r="R44" s="11">
        <v>3</v>
      </c>
      <c r="S44" s="11">
        <f t="shared" si="17"/>
        <v>25</v>
      </c>
      <c r="T44" s="11">
        <f t="shared" si="18"/>
        <v>23</v>
      </c>
      <c r="U44" s="11">
        <v>1</v>
      </c>
      <c r="V44" s="11">
        <v>2</v>
      </c>
      <c r="W44" s="11">
        <v>0</v>
      </c>
      <c r="X44" s="11">
        <v>0</v>
      </c>
      <c r="Y44" s="11">
        <f t="shared" si="20"/>
        <v>1</v>
      </c>
      <c r="Z44" s="11">
        <f t="shared" si="20"/>
        <v>1</v>
      </c>
      <c r="AA44" s="11">
        <f t="shared" si="24"/>
        <v>4</v>
      </c>
      <c r="AB44" s="11">
        <f t="shared" si="25"/>
        <v>2</v>
      </c>
      <c r="AC44" s="11">
        <f t="shared" si="26"/>
        <v>1</v>
      </c>
      <c r="AD44" s="11">
        <f t="shared" si="27"/>
        <v>4</v>
      </c>
      <c r="AE44" s="11">
        <f t="shared" si="28"/>
        <v>43</v>
      </c>
      <c r="AF44" s="11">
        <f t="shared" si="29"/>
        <v>20</v>
      </c>
      <c r="AG44" s="11">
        <f t="shared" si="11"/>
        <v>76</v>
      </c>
    </row>
    <row r="45" spans="1:33" s="6" customFormat="1" ht="30" x14ac:dyDescent="0.25">
      <c r="A45" s="10">
        <v>38</v>
      </c>
      <c r="B45" s="10">
        <v>44</v>
      </c>
      <c r="C45" s="10">
        <v>3232</v>
      </c>
      <c r="D45" s="10" t="s">
        <v>85</v>
      </c>
      <c r="E45" s="10" t="s">
        <v>29</v>
      </c>
      <c r="F45" s="10" t="s">
        <v>29</v>
      </c>
      <c r="G45" s="10" t="s">
        <v>162</v>
      </c>
      <c r="H45" s="12">
        <v>19</v>
      </c>
      <c r="I45" s="13">
        <f t="shared" si="19"/>
        <v>17</v>
      </c>
      <c r="J45" s="13">
        <f t="shared" si="21"/>
        <v>2</v>
      </c>
      <c r="K45" s="14">
        <f t="shared" si="22"/>
        <v>279</v>
      </c>
      <c r="L45" s="11">
        <f t="shared" si="23"/>
        <v>255</v>
      </c>
      <c r="M45" s="11">
        <f t="shared" si="30"/>
        <v>24</v>
      </c>
      <c r="N45" s="11">
        <f t="shared" si="16"/>
        <v>116</v>
      </c>
      <c r="O45" s="11">
        <v>3</v>
      </c>
      <c r="P45" s="11">
        <v>5</v>
      </c>
      <c r="Q45" s="11">
        <v>105</v>
      </c>
      <c r="R45" s="11">
        <v>3</v>
      </c>
      <c r="S45" s="11">
        <f t="shared" si="17"/>
        <v>24</v>
      </c>
      <c r="T45" s="11">
        <f t="shared" si="18"/>
        <v>22</v>
      </c>
      <c r="U45" s="11">
        <v>1</v>
      </c>
      <c r="V45" s="11">
        <v>2</v>
      </c>
      <c r="W45" s="11">
        <v>12</v>
      </c>
      <c r="X45" s="11">
        <v>7</v>
      </c>
      <c r="Y45" s="11">
        <f t="shared" si="20"/>
        <v>1</v>
      </c>
      <c r="Z45" s="11">
        <f t="shared" si="20"/>
        <v>1</v>
      </c>
      <c r="AA45" s="11">
        <f t="shared" si="24"/>
        <v>4</v>
      </c>
      <c r="AB45" s="11">
        <f t="shared" si="25"/>
        <v>2</v>
      </c>
      <c r="AC45" s="11">
        <f t="shared" si="26"/>
        <v>1</v>
      </c>
      <c r="AD45" s="11">
        <f t="shared" si="27"/>
        <v>4</v>
      </c>
      <c r="AE45" s="11">
        <f t="shared" si="28"/>
        <v>41</v>
      </c>
      <c r="AF45" s="11">
        <f t="shared" si="29"/>
        <v>19</v>
      </c>
      <c r="AG45" s="11">
        <f t="shared" si="11"/>
        <v>73</v>
      </c>
    </row>
    <row r="46" spans="1:33" s="6" customFormat="1" ht="45" x14ac:dyDescent="0.25">
      <c r="A46" s="10">
        <v>39</v>
      </c>
      <c r="B46" s="10">
        <v>45</v>
      </c>
      <c r="C46" s="10">
        <v>2759</v>
      </c>
      <c r="D46" s="10" t="s">
        <v>98</v>
      </c>
      <c r="E46" s="10" t="s">
        <v>30</v>
      </c>
      <c r="F46" s="10" t="s">
        <v>30</v>
      </c>
      <c r="G46" s="10" t="s">
        <v>162</v>
      </c>
      <c r="H46" s="12">
        <v>24</v>
      </c>
      <c r="I46" s="13">
        <f t="shared" si="19"/>
        <v>22</v>
      </c>
      <c r="J46" s="13">
        <f t="shared" si="21"/>
        <v>2</v>
      </c>
      <c r="K46" s="14">
        <f t="shared" si="22"/>
        <v>354</v>
      </c>
      <c r="L46" s="11">
        <f t="shared" si="23"/>
        <v>330</v>
      </c>
      <c r="M46" s="11">
        <f t="shared" si="30"/>
        <v>24</v>
      </c>
      <c r="N46" s="11">
        <f t="shared" si="16"/>
        <v>116</v>
      </c>
      <c r="O46" s="11">
        <v>3</v>
      </c>
      <c r="P46" s="11">
        <v>5</v>
      </c>
      <c r="Q46" s="11">
        <v>105</v>
      </c>
      <c r="R46" s="11">
        <v>3</v>
      </c>
      <c r="S46" s="11">
        <f t="shared" si="17"/>
        <v>29</v>
      </c>
      <c r="T46" s="11">
        <f t="shared" si="18"/>
        <v>27</v>
      </c>
      <c r="U46" s="11">
        <v>1</v>
      </c>
      <c r="V46" s="11">
        <v>2</v>
      </c>
      <c r="W46" s="11">
        <v>0</v>
      </c>
      <c r="X46" s="11">
        <v>0</v>
      </c>
      <c r="Y46" s="11">
        <f t="shared" si="20"/>
        <v>1</v>
      </c>
      <c r="Z46" s="11">
        <f t="shared" si="20"/>
        <v>1</v>
      </c>
      <c r="AA46" s="11">
        <f t="shared" si="24"/>
        <v>4</v>
      </c>
      <c r="AB46" s="11">
        <f t="shared" si="25"/>
        <v>2</v>
      </c>
      <c r="AC46" s="11">
        <f t="shared" si="26"/>
        <v>1</v>
      </c>
      <c r="AD46" s="11">
        <f t="shared" si="27"/>
        <v>4</v>
      </c>
      <c r="AE46" s="11">
        <f t="shared" si="28"/>
        <v>51</v>
      </c>
      <c r="AF46" s="11">
        <f t="shared" si="29"/>
        <v>24</v>
      </c>
      <c r="AG46" s="11">
        <f t="shared" si="11"/>
        <v>88</v>
      </c>
    </row>
    <row r="47" spans="1:33" s="6" customFormat="1" ht="30" x14ac:dyDescent="0.25">
      <c r="A47" s="10">
        <v>40</v>
      </c>
      <c r="B47" s="10">
        <v>46</v>
      </c>
      <c r="C47" s="10">
        <v>1500</v>
      </c>
      <c r="D47" s="10" t="s">
        <v>66</v>
      </c>
      <c r="E47" s="10" t="s">
        <v>31</v>
      </c>
      <c r="F47" s="10" t="s">
        <v>31</v>
      </c>
      <c r="G47" s="10" t="s">
        <v>162</v>
      </c>
      <c r="H47" s="12">
        <v>20</v>
      </c>
      <c r="I47" s="13">
        <f t="shared" si="19"/>
        <v>18</v>
      </c>
      <c r="J47" s="13">
        <f t="shared" si="21"/>
        <v>2</v>
      </c>
      <c r="K47" s="14">
        <f t="shared" si="22"/>
        <v>294</v>
      </c>
      <c r="L47" s="11">
        <f t="shared" si="23"/>
        <v>270</v>
      </c>
      <c r="M47" s="11">
        <f t="shared" si="30"/>
        <v>24</v>
      </c>
      <c r="N47" s="11">
        <f t="shared" si="16"/>
        <v>116</v>
      </c>
      <c r="O47" s="11">
        <v>3</v>
      </c>
      <c r="P47" s="11">
        <v>5</v>
      </c>
      <c r="Q47" s="11">
        <v>105</v>
      </c>
      <c r="R47" s="11">
        <v>3</v>
      </c>
      <c r="S47" s="11">
        <f t="shared" si="17"/>
        <v>25</v>
      </c>
      <c r="T47" s="11">
        <f t="shared" si="18"/>
        <v>23</v>
      </c>
      <c r="U47" s="11">
        <v>1</v>
      </c>
      <c r="V47" s="11">
        <v>2</v>
      </c>
      <c r="W47" s="11">
        <v>0</v>
      </c>
      <c r="X47" s="11">
        <v>0</v>
      </c>
      <c r="Y47" s="11">
        <f t="shared" si="20"/>
        <v>1</v>
      </c>
      <c r="Z47" s="11">
        <f t="shared" si="20"/>
        <v>1</v>
      </c>
      <c r="AA47" s="11">
        <f t="shared" si="24"/>
        <v>4</v>
      </c>
      <c r="AB47" s="11">
        <f t="shared" si="25"/>
        <v>2</v>
      </c>
      <c r="AC47" s="11">
        <f t="shared" si="26"/>
        <v>1</v>
      </c>
      <c r="AD47" s="11">
        <f t="shared" si="27"/>
        <v>4</v>
      </c>
      <c r="AE47" s="11">
        <f t="shared" si="28"/>
        <v>43</v>
      </c>
      <c r="AF47" s="11">
        <f t="shared" si="29"/>
        <v>20</v>
      </c>
      <c r="AG47" s="11">
        <f t="shared" si="11"/>
        <v>76</v>
      </c>
    </row>
    <row r="48" spans="1:33" s="6" customFormat="1" ht="45" x14ac:dyDescent="0.25">
      <c r="A48" s="10">
        <v>41</v>
      </c>
      <c r="B48" s="10">
        <v>46</v>
      </c>
      <c r="C48" s="10">
        <v>2913</v>
      </c>
      <c r="D48" s="10" t="s">
        <v>89</v>
      </c>
      <c r="E48" s="10" t="s">
        <v>32</v>
      </c>
      <c r="F48" s="10" t="s">
        <v>32</v>
      </c>
      <c r="G48" s="10" t="s">
        <v>162</v>
      </c>
      <c r="H48" s="12">
        <v>20</v>
      </c>
      <c r="I48" s="13">
        <f t="shared" si="19"/>
        <v>18</v>
      </c>
      <c r="J48" s="13">
        <f t="shared" si="21"/>
        <v>2</v>
      </c>
      <c r="K48" s="14">
        <f t="shared" si="22"/>
        <v>294</v>
      </c>
      <c r="L48" s="11">
        <f t="shared" si="23"/>
        <v>270</v>
      </c>
      <c r="M48" s="11">
        <f t="shared" si="30"/>
        <v>24</v>
      </c>
      <c r="N48" s="11">
        <f t="shared" si="16"/>
        <v>116</v>
      </c>
      <c r="O48" s="11">
        <v>3</v>
      </c>
      <c r="P48" s="11">
        <v>5</v>
      </c>
      <c r="Q48" s="11">
        <v>105</v>
      </c>
      <c r="R48" s="11">
        <v>3</v>
      </c>
      <c r="S48" s="11">
        <f t="shared" si="17"/>
        <v>25</v>
      </c>
      <c r="T48" s="11">
        <f t="shared" si="18"/>
        <v>23</v>
      </c>
      <c r="U48" s="11">
        <v>1</v>
      </c>
      <c r="V48" s="11">
        <v>2</v>
      </c>
      <c r="W48" s="11">
        <v>13</v>
      </c>
      <c r="X48" s="11">
        <v>7</v>
      </c>
      <c r="Y48" s="11">
        <f t="shared" ref="Y48:Z70" si="31">$H$8/$H$8</f>
        <v>1</v>
      </c>
      <c r="Z48" s="11">
        <f t="shared" si="31"/>
        <v>1</v>
      </c>
      <c r="AA48" s="11">
        <f t="shared" si="24"/>
        <v>4</v>
      </c>
      <c r="AB48" s="11">
        <f t="shared" si="25"/>
        <v>2</v>
      </c>
      <c r="AC48" s="11">
        <f t="shared" si="26"/>
        <v>1</v>
      </c>
      <c r="AD48" s="11">
        <f t="shared" si="27"/>
        <v>4</v>
      </c>
      <c r="AE48" s="11">
        <f t="shared" si="28"/>
        <v>43</v>
      </c>
      <c r="AF48" s="11">
        <f t="shared" si="29"/>
        <v>20</v>
      </c>
      <c r="AG48" s="11">
        <f t="shared" si="11"/>
        <v>76</v>
      </c>
    </row>
    <row r="49" spans="1:33" s="6" customFormat="1" ht="45" x14ac:dyDescent="0.25">
      <c r="A49" s="10">
        <v>42</v>
      </c>
      <c r="B49" s="10">
        <v>47</v>
      </c>
      <c r="C49" s="10">
        <v>1505</v>
      </c>
      <c r="D49" s="10" t="s">
        <v>69</v>
      </c>
      <c r="E49" s="10" t="s">
        <v>33</v>
      </c>
      <c r="F49" s="10" t="s">
        <v>33</v>
      </c>
      <c r="G49" s="10" t="s">
        <v>162</v>
      </c>
      <c r="H49" s="12">
        <v>15</v>
      </c>
      <c r="I49" s="13">
        <f t="shared" si="19"/>
        <v>13</v>
      </c>
      <c r="J49" s="13">
        <f t="shared" si="21"/>
        <v>2</v>
      </c>
      <c r="K49" s="14">
        <f t="shared" si="22"/>
        <v>219</v>
      </c>
      <c r="L49" s="11">
        <f t="shared" si="23"/>
        <v>195</v>
      </c>
      <c r="M49" s="11">
        <f t="shared" si="30"/>
        <v>24</v>
      </c>
      <c r="N49" s="11">
        <f t="shared" si="16"/>
        <v>116</v>
      </c>
      <c r="O49" s="11">
        <v>3</v>
      </c>
      <c r="P49" s="11">
        <v>5</v>
      </c>
      <c r="Q49" s="11">
        <v>105</v>
      </c>
      <c r="R49" s="11">
        <v>3</v>
      </c>
      <c r="S49" s="11">
        <f t="shared" si="17"/>
        <v>20</v>
      </c>
      <c r="T49" s="11">
        <f t="shared" si="18"/>
        <v>18</v>
      </c>
      <c r="U49" s="11">
        <v>1</v>
      </c>
      <c r="V49" s="11">
        <v>2</v>
      </c>
      <c r="W49" s="11">
        <v>10</v>
      </c>
      <c r="X49" s="11">
        <v>5</v>
      </c>
      <c r="Y49" s="11">
        <f t="shared" si="31"/>
        <v>1</v>
      </c>
      <c r="Z49" s="11">
        <f t="shared" si="31"/>
        <v>1</v>
      </c>
      <c r="AA49" s="11">
        <f t="shared" si="24"/>
        <v>4</v>
      </c>
      <c r="AB49" s="11">
        <f t="shared" si="25"/>
        <v>2</v>
      </c>
      <c r="AC49" s="11">
        <f t="shared" si="26"/>
        <v>1</v>
      </c>
      <c r="AD49" s="11">
        <f t="shared" si="27"/>
        <v>4</v>
      </c>
      <c r="AE49" s="11">
        <f t="shared" si="28"/>
        <v>33</v>
      </c>
      <c r="AF49" s="11">
        <f t="shared" si="29"/>
        <v>15</v>
      </c>
      <c r="AG49" s="11">
        <f t="shared" si="11"/>
        <v>61</v>
      </c>
    </row>
    <row r="50" spans="1:33" s="6" customFormat="1" ht="30" x14ac:dyDescent="0.25">
      <c r="A50" s="10">
        <v>43</v>
      </c>
      <c r="B50" s="10">
        <v>47</v>
      </c>
      <c r="C50" s="10">
        <v>2952</v>
      </c>
      <c r="D50" s="10" t="s">
        <v>70</v>
      </c>
      <c r="E50" s="10" t="s">
        <v>155</v>
      </c>
      <c r="F50" s="10" t="s">
        <v>155</v>
      </c>
      <c r="G50" s="10" t="s">
        <v>162</v>
      </c>
      <c r="H50" s="12">
        <v>16</v>
      </c>
      <c r="I50" s="13">
        <f t="shared" si="19"/>
        <v>14</v>
      </c>
      <c r="J50" s="13">
        <f t="shared" si="21"/>
        <v>2</v>
      </c>
      <c r="K50" s="14">
        <f t="shared" si="22"/>
        <v>234</v>
      </c>
      <c r="L50" s="11">
        <f t="shared" si="23"/>
        <v>210</v>
      </c>
      <c r="M50" s="11">
        <f t="shared" si="30"/>
        <v>24</v>
      </c>
      <c r="N50" s="11">
        <f t="shared" si="16"/>
        <v>116</v>
      </c>
      <c r="O50" s="11">
        <v>3</v>
      </c>
      <c r="P50" s="11">
        <v>5</v>
      </c>
      <c r="Q50" s="11">
        <v>105</v>
      </c>
      <c r="R50" s="11">
        <v>3</v>
      </c>
      <c r="S50" s="11">
        <f t="shared" si="17"/>
        <v>21</v>
      </c>
      <c r="T50" s="11">
        <f t="shared" si="18"/>
        <v>19</v>
      </c>
      <c r="U50" s="11">
        <v>1</v>
      </c>
      <c r="V50" s="11">
        <v>2</v>
      </c>
      <c r="W50" s="11">
        <v>10</v>
      </c>
      <c r="X50" s="11">
        <v>6</v>
      </c>
      <c r="Y50" s="11">
        <f t="shared" si="31"/>
        <v>1</v>
      </c>
      <c r="Z50" s="11">
        <f t="shared" si="31"/>
        <v>1</v>
      </c>
      <c r="AA50" s="11">
        <f t="shared" si="24"/>
        <v>4</v>
      </c>
      <c r="AB50" s="11">
        <f t="shared" si="25"/>
        <v>2</v>
      </c>
      <c r="AC50" s="11">
        <f t="shared" si="26"/>
        <v>1</v>
      </c>
      <c r="AD50" s="11">
        <f t="shared" si="27"/>
        <v>4</v>
      </c>
      <c r="AE50" s="11">
        <f t="shared" si="28"/>
        <v>35</v>
      </c>
      <c r="AF50" s="11">
        <f t="shared" si="29"/>
        <v>16</v>
      </c>
      <c r="AG50" s="11">
        <f t="shared" si="11"/>
        <v>64</v>
      </c>
    </row>
    <row r="51" spans="1:33" s="6" customFormat="1" ht="45" x14ac:dyDescent="0.25">
      <c r="A51" s="10">
        <v>44</v>
      </c>
      <c r="B51" s="10">
        <v>47</v>
      </c>
      <c r="C51" s="10">
        <v>1508</v>
      </c>
      <c r="D51" s="10" t="s">
        <v>102</v>
      </c>
      <c r="E51" s="10" t="s">
        <v>34</v>
      </c>
      <c r="F51" s="10" t="s">
        <v>34</v>
      </c>
      <c r="G51" s="10" t="s">
        <v>162</v>
      </c>
      <c r="H51" s="11">
        <v>18</v>
      </c>
      <c r="I51" s="13">
        <f t="shared" si="19"/>
        <v>16</v>
      </c>
      <c r="J51" s="13">
        <f t="shared" si="21"/>
        <v>2</v>
      </c>
      <c r="K51" s="14">
        <f t="shared" si="22"/>
        <v>264</v>
      </c>
      <c r="L51" s="11">
        <f t="shared" si="23"/>
        <v>240</v>
      </c>
      <c r="M51" s="11">
        <f t="shared" si="30"/>
        <v>24</v>
      </c>
      <c r="N51" s="11">
        <f t="shared" si="16"/>
        <v>116</v>
      </c>
      <c r="O51" s="11">
        <v>3</v>
      </c>
      <c r="P51" s="11">
        <v>5</v>
      </c>
      <c r="Q51" s="11">
        <v>105</v>
      </c>
      <c r="R51" s="11">
        <v>3</v>
      </c>
      <c r="S51" s="11">
        <f t="shared" si="17"/>
        <v>23</v>
      </c>
      <c r="T51" s="11">
        <f t="shared" si="18"/>
        <v>21</v>
      </c>
      <c r="U51" s="11">
        <v>1</v>
      </c>
      <c r="V51" s="11">
        <v>2</v>
      </c>
      <c r="W51" s="11">
        <v>0</v>
      </c>
      <c r="X51" s="11">
        <v>0</v>
      </c>
      <c r="Y51" s="11">
        <f t="shared" si="31"/>
        <v>1</v>
      </c>
      <c r="Z51" s="11">
        <f t="shared" si="31"/>
        <v>1</v>
      </c>
      <c r="AA51" s="11">
        <f t="shared" si="24"/>
        <v>4</v>
      </c>
      <c r="AB51" s="11">
        <f t="shared" si="25"/>
        <v>2</v>
      </c>
      <c r="AC51" s="11">
        <f t="shared" si="26"/>
        <v>1</v>
      </c>
      <c r="AD51" s="11">
        <f t="shared" si="27"/>
        <v>4</v>
      </c>
      <c r="AE51" s="11">
        <f t="shared" si="28"/>
        <v>39</v>
      </c>
      <c r="AF51" s="11">
        <f t="shared" si="29"/>
        <v>18</v>
      </c>
      <c r="AG51" s="11">
        <f t="shared" si="11"/>
        <v>70</v>
      </c>
    </row>
    <row r="52" spans="1:33" s="6" customFormat="1" ht="30" x14ac:dyDescent="0.25">
      <c r="A52" s="10">
        <v>45</v>
      </c>
      <c r="B52" s="10">
        <v>47</v>
      </c>
      <c r="C52" s="10">
        <v>2824</v>
      </c>
      <c r="D52" s="10" t="s">
        <v>130</v>
      </c>
      <c r="E52" s="10" t="s">
        <v>35</v>
      </c>
      <c r="F52" s="10" t="s">
        <v>35</v>
      </c>
      <c r="G52" s="10" t="s">
        <v>162</v>
      </c>
      <c r="H52" s="12">
        <v>18</v>
      </c>
      <c r="I52" s="13">
        <f t="shared" si="19"/>
        <v>16</v>
      </c>
      <c r="J52" s="13">
        <f t="shared" si="21"/>
        <v>2</v>
      </c>
      <c r="K52" s="14">
        <f t="shared" si="22"/>
        <v>264</v>
      </c>
      <c r="L52" s="11">
        <f t="shared" si="23"/>
        <v>240</v>
      </c>
      <c r="M52" s="11">
        <f t="shared" si="30"/>
        <v>24</v>
      </c>
      <c r="N52" s="11">
        <f t="shared" si="16"/>
        <v>116</v>
      </c>
      <c r="O52" s="11">
        <v>3</v>
      </c>
      <c r="P52" s="11">
        <v>5</v>
      </c>
      <c r="Q52" s="11">
        <v>105</v>
      </c>
      <c r="R52" s="11">
        <v>3</v>
      </c>
      <c r="S52" s="11">
        <f t="shared" si="17"/>
        <v>23</v>
      </c>
      <c r="T52" s="11">
        <f t="shared" si="18"/>
        <v>21</v>
      </c>
      <c r="U52" s="11">
        <v>1</v>
      </c>
      <c r="V52" s="11">
        <v>2</v>
      </c>
      <c r="W52" s="11">
        <v>12</v>
      </c>
      <c r="X52" s="11">
        <v>6</v>
      </c>
      <c r="Y52" s="11">
        <f t="shared" si="31"/>
        <v>1</v>
      </c>
      <c r="Z52" s="11">
        <f t="shared" si="31"/>
        <v>1</v>
      </c>
      <c r="AA52" s="11">
        <f t="shared" si="24"/>
        <v>4</v>
      </c>
      <c r="AB52" s="11">
        <f t="shared" si="25"/>
        <v>2</v>
      </c>
      <c r="AC52" s="11">
        <f t="shared" si="26"/>
        <v>1</v>
      </c>
      <c r="AD52" s="11">
        <f t="shared" si="27"/>
        <v>4</v>
      </c>
      <c r="AE52" s="11">
        <f t="shared" si="28"/>
        <v>39</v>
      </c>
      <c r="AF52" s="11">
        <f t="shared" si="29"/>
        <v>18</v>
      </c>
      <c r="AG52" s="11">
        <f t="shared" si="11"/>
        <v>70</v>
      </c>
    </row>
    <row r="53" spans="1:33" s="6" customFormat="1" ht="45" x14ac:dyDescent="0.25">
      <c r="A53" s="10">
        <v>46</v>
      </c>
      <c r="B53" s="10">
        <v>48</v>
      </c>
      <c r="C53" s="10">
        <v>1502</v>
      </c>
      <c r="D53" s="10" t="s">
        <v>67</v>
      </c>
      <c r="E53" s="10" t="s">
        <v>36</v>
      </c>
      <c r="F53" s="10" t="s">
        <v>36</v>
      </c>
      <c r="G53" s="10" t="s">
        <v>162</v>
      </c>
      <c r="H53" s="12">
        <v>18</v>
      </c>
      <c r="I53" s="13">
        <f t="shared" si="19"/>
        <v>16</v>
      </c>
      <c r="J53" s="13">
        <f t="shared" si="21"/>
        <v>2</v>
      </c>
      <c r="K53" s="14">
        <f t="shared" si="22"/>
        <v>264</v>
      </c>
      <c r="L53" s="11">
        <f t="shared" si="23"/>
        <v>240</v>
      </c>
      <c r="M53" s="11">
        <f t="shared" si="30"/>
        <v>24</v>
      </c>
      <c r="N53" s="11">
        <f t="shared" si="16"/>
        <v>116</v>
      </c>
      <c r="O53" s="11">
        <v>3</v>
      </c>
      <c r="P53" s="11">
        <v>5</v>
      </c>
      <c r="Q53" s="11">
        <v>105</v>
      </c>
      <c r="R53" s="11">
        <v>3</v>
      </c>
      <c r="S53" s="11">
        <f t="shared" ref="S53:S70" si="32">H53+5</f>
        <v>23</v>
      </c>
      <c r="T53" s="11">
        <f t="shared" ref="T53:T70" si="33">H53+3</f>
        <v>21</v>
      </c>
      <c r="U53" s="11">
        <v>1</v>
      </c>
      <c r="V53" s="11">
        <v>2</v>
      </c>
      <c r="W53" s="11">
        <v>0</v>
      </c>
      <c r="X53" s="11">
        <v>0</v>
      </c>
      <c r="Y53" s="11">
        <f t="shared" si="31"/>
        <v>1</v>
      </c>
      <c r="Z53" s="11">
        <f t="shared" si="31"/>
        <v>1</v>
      </c>
      <c r="AA53" s="11">
        <f t="shared" si="24"/>
        <v>4</v>
      </c>
      <c r="AB53" s="11">
        <f t="shared" si="25"/>
        <v>2</v>
      </c>
      <c r="AC53" s="11">
        <f t="shared" si="26"/>
        <v>1</v>
      </c>
      <c r="AD53" s="11">
        <f t="shared" si="27"/>
        <v>4</v>
      </c>
      <c r="AE53" s="11">
        <f t="shared" si="28"/>
        <v>39</v>
      </c>
      <c r="AF53" s="11">
        <f t="shared" si="29"/>
        <v>18</v>
      </c>
      <c r="AG53" s="11">
        <f t="shared" si="11"/>
        <v>70</v>
      </c>
    </row>
    <row r="54" spans="1:33" s="6" customFormat="1" ht="30" x14ac:dyDescent="0.25">
      <c r="A54" s="10">
        <v>47</v>
      </c>
      <c r="B54" s="10">
        <v>48</v>
      </c>
      <c r="C54" s="10">
        <v>2606</v>
      </c>
      <c r="D54" s="10" t="s">
        <v>78</v>
      </c>
      <c r="E54" s="10" t="s">
        <v>105</v>
      </c>
      <c r="F54" s="10" t="s">
        <v>156</v>
      </c>
      <c r="G54" s="10" t="s">
        <v>162</v>
      </c>
      <c r="H54" s="12">
        <v>20</v>
      </c>
      <c r="I54" s="13">
        <f t="shared" si="19"/>
        <v>18</v>
      </c>
      <c r="J54" s="13">
        <f t="shared" si="21"/>
        <v>2</v>
      </c>
      <c r="K54" s="14">
        <f t="shared" si="22"/>
        <v>294</v>
      </c>
      <c r="L54" s="11">
        <f t="shared" si="23"/>
        <v>270</v>
      </c>
      <c r="M54" s="11">
        <f t="shared" si="30"/>
        <v>24</v>
      </c>
      <c r="N54" s="11">
        <f t="shared" si="16"/>
        <v>116</v>
      </c>
      <c r="O54" s="11">
        <v>3</v>
      </c>
      <c r="P54" s="11">
        <v>5</v>
      </c>
      <c r="Q54" s="11">
        <v>105</v>
      </c>
      <c r="R54" s="11">
        <v>3</v>
      </c>
      <c r="S54" s="11">
        <f t="shared" si="32"/>
        <v>25</v>
      </c>
      <c r="T54" s="11">
        <f t="shared" si="33"/>
        <v>23</v>
      </c>
      <c r="U54" s="11">
        <v>1</v>
      </c>
      <c r="V54" s="11">
        <v>2</v>
      </c>
      <c r="W54" s="11">
        <v>13</v>
      </c>
      <c r="X54" s="11">
        <v>7</v>
      </c>
      <c r="Y54" s="11">
        <f t="shared" si="31"/>
        <v>1</v>
      </c>
      <c r="Z54" s="11">
        <f t="shared" si="31"/>
        <v>1</v>
      </c>
      <c r="AA54" s="11">
        <f t="shared" si="24"/>
        <v>4</v>
      </c>
      <c r="AB54" s="11">
        <f t="shared" si="25"/>
        <v>2</v>
      </c>
      <c r="AC54" s="11">
        <f t="shared" si="26"/>
        <v>1</v>
      </c>
      <c r="AD54" s="11">
        <f t="shared" si="27"/>
        <v>4</v>
      </c>
      <c r="AE54" s="11">
        <f t="shared" si="28"/>
        <v>43</v>
      </c>
      <c r="AF54" s="11">
        <f t="shared" si="29"/>
        <v>20</v>
      </c>
      <c r="AG54" s="11">
        <f t="shared" si="11"/>
        <v>76</v>
      </c>
    </row>
    <row r="55" spans="1:33" s="6" customFormat="1" ht="45" x14ac:dyDescent="0.25">
      <c r="A55" s="10">
        <v>48</v>
      </c>
      <c r="B55" s="10">
        <v>48</v>
      </c>
      <c r="C55" s="10">
        <v>2605</v>
      </c>
      <c r="D55" s="10" t="s">
        <v>79</v>
      </c>
      <c r="E55" s="10" t="s">
        <v>164</v>
      </c>
      <c r="F55" s="10" t="s">
        <v>156</v>
      </c>
      <c r="G55" s="10" t="s">
        <v>162</v>
      </c>
      <c r="H55" s="12">
        <v>9</v>
      </c>
      <c r="I55" s="13">
        <v>0</v>
      </c>
      <c r="J55" s="13">
        <f t="shared" si="21"/>
        <v>9</v>
      </c>
      <c r="K55" s="14">
        <f t="shared" si="22"/>
        <v>108</v>
      </c>
      <c r="L55" s="11">
        <f t="shared" si="23"/>
        <v>0</v>
      </c>
      <c r="M55" s="11">
        <f t="shared" si="30"/>
        <v>108</v>
      </c>
      <c r="N55" s="11">
        <v>41</v>
      </c>
      <c r="O55" s="11">
        <v>3</v>
      </c>
      <c r="P55" s="11">
        <v>5</v>
      </c>
      <c r="Q55" s="11">
        <v>30</v>
      </c>
      <c r="R55" s="11">
        <v>3</v>
      </c>
      <c r="S55" s="11">
        <f t="shared" si="32"/>
        <v>14</v>
      </c>
      <c r="T55" s="11">
        <f t="shared" si="33"/>
        <v>12</v>
      </c>
      <c r="U55" s="11">
        <v>0</v>
      </c>
      <c r="V55" s="11">
        <v>0</v>
      </c>
      <c r="W55" s="11">
        <v>1</v>
      </c>
      <c r="X55" s="11">
        <v>1</v>
      </c>
      <c r="Y55" s="11">
        <f t="shared" si="31"/>
        <v>1</v>
      </c>
      <c r="Z55" s="11">
        <f t="shared" si="31"/>
        <v>1</v>
      </c>
      <c r="AA55" s="11">
        <f t="shared" si="24"/>
        <v>4</v>
      </c>
      <c r="AB55" s="11">
        <f t="shared" si="25"/>
        <v>2</v>
      </c>
      <c r="AC55" s="11">
        <f t="shared" si="26"/>
        <v>1</v>
      </c>
      <c r="AD55" s="11">
        <f t="shared" si="27"/>
        <v>4</v>
      </c>
      <c r="AE55" s="11">
        <f t="shared" si="28"/>
        <v>21</v>
      </c>
      <c r="AF55" s="11">
        <f t="shared" si="29"/>
        <v>9</v>
      </c>
      <c r="AG55" s="11">
        <f t="shared" si="11"/>
        <v>43</v>
      </c>
    </row>
    <row r="56" spans="1:33" s="6" customFormat="1" ht="30" x14ac:dyDescent="0.25">
      <c r="A56" s="10">
        <v>49</v>
      </c>
      <c r="B56" s="10">
        <v>48</v>
      </c>
      <c r="C56" s="10">
        <v>2604</v>
      </c>
      <c r="D56" s="10" t="s">
        <v>80</v>
      </c>
      <c r="E56" s="10" t="s">
        <v>106</v>
      </c>
      <c r="F56" s="10" t="s">
        <v>156</v>
      </c>
      <c r="G56" s="10" t="s">
        <v>162</v>
      </c>
      <c r="H56" s="12">
        <v>15</v>
      </c>
      <c r="I56" s="13">
        <f t="shared" ref="I56:I70" si="34">H56-2</f>
        <v>13</v>
      </c>
      <c r="J56" s="13">
        <f t="shared" si="21"/>
        <v>2</v>
      </c>
      <c r="K56" s="14">
        <f t="shared" si="22"/>
        <v>219</v>
      </c>
      <c r="L56" s="11">
        <f t="shared" si="23"/>
        <v>195</v>
      </c>
      <c r="M56" s="11">
        <f t="shared" si="30"/>
        <v>24</v>
      </c>
      <c r="N56" s="11">
        <f t="shared" ref="N56:N70" si="35">SUM(O56:R56)</f>
        <v>116</v>
      </c>
      <c r="O56" s="11">
        <v>3</v>
      </c>
      <c r="P56" s="11">
        <v>5</v>
      </c>
      <c r="Q56" s="11">
        <v>105</v>
      </c>
      <c r="R56" s="11">
        <v>3</v>
      </c>
      <c r="S56" s="11">
        <f t="shared" si="32"/>
        <v>20</v>
      </c>
      <c r="T56" s="11">
        <f t="shared" si="33"/>
        <v>18</v>
      </c>
      <c r="U56" s="11">
        <v>1</v>
      </c>
      <c r="V56" s="11">
        <v>2</v>
      </c>
      <c r="W56" s="11">
        <v>10</v>
      </c>
      <c r="X56" s="11">
        <v>5</v>
      </c>
      <c r="Y56" s="11">
        <f t="shared" si="31"/>
        <v>1</v>
      </c>
      <c r="Z56" s="11">
        <f t="shared" si="31"/>
        <v>1</v>
      </c>
      <c r="AA56" s="11">
        <f t="shared" si="24"/>
        <v>4</v>
      </c>
      <c r="AB56" s="11">
        <f t="shared" si="25"/>
        <v>2</v>
      </c>
      <c r="AC56" s="11">
        <f t="shared" si="26"/>
        <v>1</v>
      </c>
      <c r="AD56" s="11">
        <f t="shared" si="27"/>
        <v>4</v>
      </c>
      <c r="AE56" s="11">
        <f t="shared" si="28"/>
        <v>33</v>
      </c>
      <c r="AF56" s="11">
        <f t="shared" si="29"/>
        <v>15</v>
      </c>
      <c r="AG56" s="11">
        <f t="shared" si="11"/>
        <v>61</v>
      </c>
    </row>
    <row r="57" spans="1:33" s="6" customFormat="1" ht="45" x14ac:dyDescent="0.25">
      <c r="A57" s="10">
        <v>50</v>
      </c>
      <c r="B57" s="10">
        <v>48</v>
      </c>
      <c r="C57" s="10">
        <v>2911</v>
      </c>
      <c r="D57" s="10" t="s">
        <v>93</v>
      </c>
      <c r="E57" s="10" t="s">
        <v>157</v>
      </c>
      <c r="F57" s="10" t="s">
        <v>157</v>
      </c>
      <c r="G57" s="10" t="s">
        <v>162</v>
      </c>
      <c r="H57" s="12">
        <v>20</v>
      </c>
      <c r="I57" s="13">
        <f t="shared" si="34"/>
        <v>18</v>
      </c>
      <c r="J57" s="13">
        <f t="shared" si="21"/>
        <v>2</v>
      </c>
      <c r="K57" s="14">
        <f t="shared" si="22"/>
        <v>294</v>
      </c>
      <c r="L57" s="11">
        <f t="shared" si="23"/>
        <v>270</v>
      </c>
      <c r="M57" s="11">
        <f t="shared" si="30"/>
        <v>24</v>
      </c>
      <c r="N57" s="11">
        <f t="shared" si="35"/>
        <v>116</v>
      </c>
      <c r="O57" s="11">
        <v>3</v>
      </c>
      <c r="P57" s="11">
        <v>5</v>
      </c>
      <c r="Q57" s="11">
        <v>105</v>
      </c>
      <c r="R57" s="11">
        <v>3</v>
      </c>
      <c r="S57" s="11">
        <f t="shared" si="32"/>
        <v>25</v>
      </c>
      <c r="T57" s="11">
        <f t="shared" si="33"/>
        <v>23</v>
      </c>
      <c r="U57" s="11">
        <v>1</v>
      </c>
      <c r="V57" s="11">
        <v>2</v>
      </c>
      <c r="W57" s="11">
        <v>0</v>
      </c>
      <c r="X57" s="11">
        <v>0</v>
      </c>
      <c r="Y57" s="11">
        <f t="shared" si="31"/>
        <v>1</v>
      </c>
      <c r="Z57" s="11">
        <f t="shared" si="31"/>
        <v>1</v>
      </c>
      <c r="AA57" s="11">
        <f t="shared" si="24"/>
        <v>4</v>
      </c>
      <c r="AB57" s="11">
        <f t="shared" si="25"/>
        <v>2</v>
      </c>
      <c r="AC57" s="11">
        <f t="shared" si="26"/>
        <v>1</v>
      </c>
      <c r="AD57" s="11">
        <f t="shared" si="27"/>
        <v>4</v>
      </c>
      <c r="AE57" s="11">
        <f t="shared" si="28"/>
        <v>43</v>
      </c>
      <c r="AF57" s="11">
        <f t="shared" si="29"/>
        <v>20</v>
      </c>
      <c r="AG57" s="11">
        <f t="shared" si="11"/>
        <v>76</v>
      </c>
    </row>
    <row r="58" spans="1:33" s="6" customFormat="1" ht="45" x14ac:dyDescent="0.25">
      <c r="A58" s="10">
        <v>51</v>
      </c>
      <c r="B58" s="10">
        <v>49</v>
      </c>
      <c r="C58" s="10">
        <v>3487</v>
      </c>
      <c r="D58" s="10" t="s">
        <v>58</v>
      </c>
      <c r="E58" s="10" t="s">
        <v>37</v>
      </c>
      <c r="F58" s="10" t="s">
        <v>37</v>
      </c>
      <c r="G58" s="10" t="s">
        <v>162</v>
      </c>
      <c r="H58" s="12">
        <v>17</v>
      </c>
      <c r="I58" s="13">
        <f t="shared" si="34"/>
        <v>15</v>
      </c>
      <c r="J58" s="13">
        <f t="shared" si="21"/>
        <v>2</v>
      </c>
      <c r="K58" s="14">
        <f t="shared" si="22"/>
        <v>249</v>
      </c>
      <c r="L58" s="11">
        <f t="shared" si="23"/>
        <v>225</v>
      </c>
      <c r="M58" s="11">
        <f t="shared" si="30"/>
        <v>24</v>
      </c>
      <c r="N58" s="11">
        <f t="shared" si="35"/>
        <v>116</v>
      </c>
      <c r="O58" s="11">
        <v>3</v>
      </c>
      <c r="P58" s="11">
        <v>5</v>
      </c>
      <c r="Q58" s="11">
        <v>105</v>
      </c>
      <c r="R58" s="11">
        <v>3</v>
      </c>
      <c r="S58" s="11">
        <f t="shared" si="32"/>
        <v>22</v>
      </c>
      <c r="T58" s="11">
        <f t="shared" si="33"/>
        <v>20</v>
      </c>
      <c r="U58" s="11">
        <v>1</v>
      </c>
      <c r="V58" s="11">
        <v>2</v>
      </c>
      <c r="W58" s="11">
        <v>0</v>
      </c>
      <c r="X58" s="11">
        <v>0</v>
      </c>
      <c r="Y58" s="11">
        <f t="shared" si="31"/>
        <v>1</v>
      </c>
      <c r="Z58" s="11">
        <f t="shared" si="31"/>
        <v>1</v>
      </c>
      <c r="AA58" s="11">
        <f t="shared" si="24"/>
        <v>4</v>
      </c>
      <c r="AB58" s="11">
        <f t="shared" si="25"/>
        <v>2</v>
      </c>
      <c r="AC58" s="11">
        <f t="shared" si="26"/>
        <v>1</v>
      </c>
      <c r="AD58" s="11">
        <f t="shared" si="27"/>
        <v>4</v>
      </c>
      <c r="AE58" s="11">
        <f t="shared" si="28"/>
        <v>37</v>
      </c>
      <c r="AF58" s="11">
        <f t="shared" si="29"/>
        <v>17</v>
      </c>
      <c r="AG58" s="11">
        <f t="shared" si="11"/>
        <v>67</v>
      </c>
    </row>
    <row r="59" spans="1:33" s="6" customFormat="1" ht="45" x14ac:dyDescent="0.25">
      <c r="A59" s="10">
        <v>52</v>
      </c>
      <c r="B59" s="10">
        <v>49</v>
      </c>
      <c r="C59" s="10">
        <v>1521</v>
      </c>
      <c r="D59" s="10" t="s">
        <v>81</v>
      </c>
      <c r="E59" s="10" t="s">
        <v>165</v>
      </c>
      <c r="F59" s="10" t="s">
        <v>158</v>
      </c>
      <c r="G59" s="10" t="s">
        <v>162</v>
      </c>
      <c r="H59" s="12">
        <v>16</v>
      </c>
      <c r="I59" s="13">
        <f t="shared" si="34"/>
        <v>14</v>
      </c>
      <c r="J59" s="13">
        <f t="shared" si="21"/>
        <v>2</v>
      </c>
      <c r="K59" s="14">
        <f t="shared" si="22"/>
        <v>234</v>
      </c>
      <c r="L59" s="11">
        <f t="shared" si="23"/>
        <v>210</v>
      </c>
      <c r="M59" s="11">
        <f t="shared" si="30"/>
        <v>24</v>
      </c>
      <c r="N59" s="11">
        <f t="shared" si="35"/>
        <v>116</v>
      </c>
      <c r="O59" s="11">
        <v>3</v>
      </c>
      <c r="P59" s="11">
        <v>5</v>
      </c>
      <c r="Q59" s="11">
        <v>105</v>
      </c>
      <c r="R59" s="11">
        <v>3</v>
      </c>
      <c r="S59" s="11">
        <f t="shared" si="32"/>
        <v>21</v>
      </c>
      <c r="T59" s="11">
        <f t="shared" si="33"/>
        <v>19</v>
      </c>
      <c r="U59" s="11">
        <v>1</v>
      </c>
      <c r="V59" s="11">
        <v>2</v>
      </c>
      <c r="W59" s="11">
        <v>10</v>
      </c>
      <c r="X59" s="11">
        <v>6</v>
      </c>
      <c r="Y59" s="11">
        <f t="shared" si="31"/>
        <v>1</v>
      </c>
      <c r="Z59" s="11">
        <f t="shared" si="31"/>
        <v>1</v>
      </c>
      <c r="AA59" s="11">
        <f t="shared" si="24"/>
        <v>4</v>
      </c>
      <c r="AB59" s="11">
        <f t="shared" si="25"/>
        <v>2</v>
      </c>
      <c r="AC59" s="11">
        <f t="shared" si="26"/>
        <v>1</v>
      </c>
      <c r="AD59" s="11">
        <f t="shared" si="27"/>
        <v>4</v>
      </c>
      <c r="AE59" s="11">
        <f t="shared" si="28"/>
        <v>35</v>
      </c>
      <c r="AF59" s="11">
        <f t="shared" si="29"/>
        <v>16</v>
      </c>
      <c r="AG59" s="11">
        <f t="shared" si="11"/>
        <v>64</v>
      </c>
    </row>
    <row r="60" spans="1:33" s="6" customFormat="1" ht="30" x14ac:dyDescent="0.25">
      <c r="A60" s="10">
        <v>53</v>
      </c>
      <c r="B60" s="10">
        <v>49</v>
      </c>
      <c r="C60" s="10">
        <v>1520</v>
      </c>
      <c r="D60" s="10" t="s">
        <v>82</v>
      </c>
      <c r="E60" s="10" t="s">
        <v>101</v>
      </c>
      <c r="F60" s="10" t="s">
        <v>158</v>
      </c>
      <c r="G60" s="10" t="s">
        <v>162</v>
      </c>
      <c r="H60" s="12">
        <v>18</v>
      </c>
      <c r="I60" s="13">
        <f t="shared" si="34"/>
        <v>16</v>
      </c>
      <c r="J60" s="13">
        <f t="shared" si="21"/>
        <v>2</v>
      </c>
      <c r="K60" s="14">
        <f t="shared" si="22"/>
        <v>264</v>
      </c>
      <c r="L60" s="11">
        <f t="shared" si="23"/>
        <v>240</v>
      </c>
      <c r="M60" s="11">
        <f t="shared" si="30"/>
        <v>24</v>
      </c>
      <c r="N60" s="11">
        <f t="shared" si="35"/>
        <v>116</v>
      </c>
      <c r="O60" s="11">
        <v>3</v>
      </c>
      <c r="P60" s="11">
        <v>5</v>
      </c>
      <c r="Q60" s="11">
        <v>105</v>
      </c>
      <c r="R60" s="11">
        <v>3</v>
      </c>
      <c r="S60" s="11">
        <f t="shared" si="32"/>
        <v>23</v>
      </c>
      <c r="T60" s="11">
        <f t="shared" si="33"/>
        <v>21</v>
      </c>
      <c r="U60" s="11">
        <v>1</v>
      </c>
      <c r="V60" s="11">
        <v>2</v>
      </c>
      <c r="W60" s="11">
        <v>12</v>
      </c>
      <c r="X60" s="11">
        <v>6</v>
      </c>
      <c r="Y60" s="11">
        <f t="shared" si="31"/>
        <v>1</v>
      </c>
      <c r="Z60" s="11">
        <f t="shared" si="31"/>
        <v>1</v>
      </c>
      <c r="AA60" s="11">
        <f t="shared" si="24"/>
        <v>4</v>
      </c>
      <c r="AB60" s="11">
        <f t="shared" si="25"/>
        <v>2</v>
      </c>
      <c r="AC60" s="11">
        <f t="shared" si="26"/>
        <v>1</v>
      </c>
      <c r="AD60" s="11">
        <f t="shared" si="27"/>
        <v>4</v>
      </c>
      <c r="AE60" s="11">
        <f t="shared" si="28"/>
        <v>39</v>
      </c>
      <c r="AF60" s="11">
        <f t="shared" si="29"/>
        <v>18</v>
      </c>
      <c r="AG60" s="11">
        <f t="shared" si="11"/>
        <v>70</v>
      </c>
    </row>
    <row r="61" spans="1:33" s="6" customFormat="1" ht="45" x14ac:dyDescent="0.25">
      <c r="A61" s="10">
        <v>54</v>
      </c>
      <c r="B61" s="10">
        <v>49</v>
      </c>
      <c r="C61" s="10">
        <v>3240</v>
      </c>
      <c r="D61" s="10" t="s">
        <v>60</v>
      </c>
      <c r="E61" s="10" t="s">
        <v>38</v>
      </c>
      <c r="F61" s="10" t="s">
        <v>38</v>
      </c>
      <c r="G61" s="10" t="s">
        <v>162</v>
      </c>
      <c r="H61" s="12">
        <v>18</v>
      </c>
      <c r="I61" s="13">
        <f t="shared" si="34"/>
        <v>16</v>
      </c>
      <c r="J61" s="13">
        <f t="shared" si="21"/>
        <v>2</v>
      </c>
      <c r="K61" s="14">
        <f t="shared" si="22"/>
        <v>264</v>
      </c>
      <c r="L61" s="11">
        <f t="shared" si="23"/>
        <v>240</v>
      </c>
      <c r="M61" s="11">
        <f t="shared" si="30"/>
        <v>24</v>
      </c>
      <c r="N61" s="11">
        <f t="shared" si="35"/>
        <v>116</v>
      </c>
      <c r="O61" s="11">
        <v>3</v>
      </c>
      <c r="P61" s="11">
        <v>5</v>
      </c>
      <c r="Q61" s="11">
        <v>105</v>
      </c>
      <c r="R61" s="11">
        <v>3</v>
      </c>
      <c r="S61" s="11">
        <f t="shared" si="32"/>
        <v>23</v>
      </c>
      <c r="T61" s="11">
        <f t="shared" si="33"/>
        <v>21</v>
      </c>
      <c r="U61" s="11">
        <v>1</v>
      </c>
      <c r="V61" s="11">
        <v>2</v>
      </c>
      <c r="W61" s="11">
        <v>0</v>
      </c>
      <c r="X61" s="11">
        <v>0</v>
      </c>
      <c r="Y61" s="11">
        <f t="shared" si="31"/>
        <v>1</v>
      </c>
      <c r="Z61" s="11">
        <f t="shared" si="31"/>
        <v>1</v>
      </c>
      <c r="AA61" s="11">
        <f t="shared" si="24"/>
        <v>4</v>
      </c>
      <c r="AB61" s="11">
        <f t="shared" si="25"/>
        <v>2</v>
      </c>
      <c r="AC61" s="11">
        <f t="shared" si="26"/>
        <v>1</v>
      </c>
      <c r="AD61" s="11">
        <f t="shared" si="27"/>
        <v>4</v>
      </c>
      <c r="AE61" s="11">
        <f t="shared" si="28"/>
        <v>39</v>
      </c>
      <c r="AF61" s="11">
        <f t="shared" si="29"/>
        <v>18</v>
      </c>
      <c r="AG61" s="11">
        <f t="shared" si="11"/>
        <v>70</v>
      </c>
    </row>
    <row r="62" spans="1:33" s="6" customFormat="1" ht="30" x14ac:dyDescent="0.25">
      <c r="A62" s="10">
        <v>55</v>
      </c>
      <c r="B62" s="10">
        <v>49</v>
      </c>
      <c r="C62" s="10">
        <v>1466</v>
      </c>
      <c r="D62" s="10" t="s">
        <v>63</v>
      </c>
      <c r="E62" s="10" t="s">
        <v>159</v>
      </c>
      <c r="F62" s="10" t="s">
        <v>159</v>
      </c>
      <c r="G62" s="10" t="s">
        <v>162</v>
      </c>
      <c r="H62" s="12">
        <v>19</v>
      </c>
      <c r="I62" s="13">
        <f t="shared" si="34"/>
        <v>17</v>
      </c>
      <c r="J62" s="13">
        <f t="shared" si="21"/>
        <v>2</v>
      </c>
      <c r="K62" s="14">
        <f t="shared" si="22"/>
        <v>279</v>
      </c>
      <c r="L62" s="11">
        <f t="shared" si="23"/>
        <v>255</v>
      </c>
      <c r="M62" s="11">
        <f t="shared" si="30"/>
        <v>24</v>
      </c>
      <c r="N62" s="11">
        <f t="shared" si="35"/>
        <v>116</v>
      </c>
      <c r="O62" s="11">
        <v>3</v>
      </c>
      <c r="P62" s="11">
        <v>5</v>
      </c>
      <c r="Q62" s="11">
        <v>105</v>
      </c>
      <c r="R62" s="11">
        <v>3</v>
      </c>
      <c r="S62" s="11">
        <f t="shared" si="32"/>
        <v>24</v>
      </c>
      <c r="T62" s="11">
        <f t="shared" si="33"/>
        <v>22</v>
      </c>
      <c r="U62" s="11">
        <v>1</v>
      </c>
      <c r="V62" s="11">
        <v>2</v>
      </c>
      <c r="W62" s="11">
        <v>0</v>
      </c>
      <c r="X62" s="11">
        <v>0</v>
      </c>
      <c r="Y62" s="11">
        <f t="shared" si="31"/>
        <v>1</v>
      </c>
      <c r="Z62" s="11">
        <f t="shared" si="31"/>
        <v>1</v>
      </c>
      <c r="AA62" s="11">
        <f t="shared" si="24"/>
        <v>4</v>
      </c>
      <c r="AB62" s="11">
        <f t="shared" si="25"/>
        <v>2</v>
      </c>
      <c r="AC62" s="11">
        <f t="shared" si="26"/>
        <v>1</v>
      </c>
      <c r="AD62" s="11">
        <f t="shared" si="27"/>
        <v>4</v>
      </c>
      <c r="AE62" s="11">
        <f t="shared" si="28"/>
        <v>41</v>
      </c>
      <c r="AF62" s="11">
        <f t="shared" si="29"/>
        <v>19</v>
      </c>
      <c r="AG62" s="11">
        <f t="shared" si="11"/>
        <v>73</v>
      </c>
    </row>
    <row r="63" spans="1:33" s="6" customFormat="1" ht="30" x14ac:dyDescent="0.25">
      <c r="A63" s="10">
        <v>56</v>
      </c>
      <c r="B63" s="10">
        <v>50</v>
      </c>
      <c r="C63" s="10">
        <v>3102</v>
      </c>
      <c r="D63" s="10" t="s">
        <v>71</v>
      </c>
      <c r="E63" s="10" t="s">
        <v>39</v>
      </c>
      <c r="F63" s="10" t="s">
        <v>39</v>
      </c>
      <c r="G63" s="10" t="s">
        <v>162</v>
      </c>
      <c r="H63" s="12">
        <v>21</v>
      </c>
      <c r="I63" s="13">
        <f t="shared" si="34"/>
        <v>19</v>
      </c>
      <c r="J63" s="13">
        <f t="shared" si="21"/>
        <v>2</v>
      </c>
      <c r="K63" s="14">
        <f t="shared" si="22"/>
        <v>309</v>
      </c>
      <c r="L63" s="11">
        <f t="shared" si="23"/>
        <v>285</v>
      </c>
      <c r="M63" s="11">
        <f t="shared" si="30"/>
        <v>24</v>
      </c>
      <c r="N63" s="11">
        <f t="shared" si="35"/>
        <v>116</v>
      </c>
      <c r="O63" s="11">
        <v>3</v>
      </c>
      <c r="P63" s="11">
        <v>5</v>
      </c>
      <c r="Q63" s="11">
        <v>105</v>
      </c>
      <c r="R63" s="11">
        <v>3</v>
      </c>
      <c r="S63" s="11">
        <f t="shared" si="32"/>
        <v>26</v>
      </c>
      <c r="T63" s="11">
        <f t="shared" si="33"/>
        <v>24</v>
      </c>
      <c r="U63" s="11">
        <v>1</v>
      </c>
      <c r="V63" s="11">
        <v>2</v>
      </c>
      <c r="W63" s="11">
        <v>14</v>
      </c>
      <c r="X63" s="11">
        <v>7</v>
      </c>
      <c r="Y63" s="11">
        <f t="shared" si="31"/>
        <v>1</v>
      </c>
      <c r="Z63" s="11">
        <f t="shared" si="31"/>
        <v>1</v>
      </c>
      <c r="AA63" s="11">
        <f t="shared" si="24"/>
        <v>4</v>
      </c>
      <c r="AB63" s="11">
        <f t="shared" si="25"/>
        <v>2</v>
      </c>
      <c r="AC63" s="11">
        <f t="shared" si="26"/>
        <v>1</v>
      </c>
      <c r="AD63" s="11">
        <f t="shared" si="27"/>
        <v>4</v>
      </c>
      <c r="AE63" s="11">
        <f t="shared" si="28"/>
        <v>45</v>
      </c>
      <c r="AF63" s="11">
        <f t="shared" si="29"/>
        <v>21</v>
      </c>
      <c r="AG63" s="11">
        <f t="shared" si="11"/>
        <v>79</v>
      </c>
    </row>
    <row r="64" spans="1:33" s="6" customFormat="1" ht="30" x14ac:dyDescent="0.25">
      <c r="A64" s="10">
        <v>57</v>
      </c>
      <c r="B64" s="10">
        <v>50</v>
      </c>
      <c r="C64" s="10">
        <v>2256</v>
      </c>
      <c r="D64" s="10" t="s">
        <v>138</v>
      </c>
      <c r="E64" s="10" t="s">
        <v>142</v>
      </c>
      <c r="F64" s="10" t="s">
        <v>160</v>
      </c>
      <c r="G64" s="10" t="s">
        <v>162</v>
      </c>
      <c r="H64" s="12">
        <v>23</v>
      </c>
      <c r="I64" s="13">
        <f t="shared" si="34"/>
        <v>21</v>
      </c>
      <c r="J64" s="13">
        <f t="shared" si="21"/>
        <v>2</v>
      </c>
      <c r="K64" s="14">
        <f t="shared" si="22"/>
        <v>339</v>
      </c>
      <c r="L64" s="11">
        <f t="shared" si="23"/>
        <v>315</v>
      </c>
      <c r="M64" s="11">
        <f t="shared" si="30"/>
        <v>24</v>
      </c>
      <c r="N64" s="11">
        <f t="shared" si="35"/>
        <v>116</v>
      </c>
      <c r="O64" s="11">
        <v>3</v>
      </c>
      <c r="P64" s="11">
        <v>5</v>
      </c>
      <c r="Q64" s="11">
        <v>105</v>
      </c>
      <c r="R64" s="11">
        <v>3</v>
      </c>
      <c r="S64" s="11">
        <f t="shared" si="32"/>
        <v>28</v>
      </c>
      <c r="T64" s="11">
        <f t="shared" si="33"/>
        <v>26</v>
      </c>
      <c r="U64" s="11">
        <v>1</v>
      </c>
      <c r="V64" s="11">
        <v>2</v>
      </c>
      <c r="W64" s="11">
        <v>17</v>
      </c>
      <c r="X64" s="11">
        <v>9</v>
      </c>
      <c r="Y64" s="11">
        <f t="shared" si="31"/>
        <v>1</v>
      </c>
      <c r="Z64" s="11">
        <f t="shared" si="31"/>
        <v>1</v>
      </c>
      <c r="AA64" s="11">
        <f t="shared" si="24"/>
        <v>4</v>
      </c>
      <c r="AB64" s="11">
        <f t="shared" si="25"/>
        <v>2</v>
      </c>
      <c r="AC64" s="11">
        <f t="shared" si="26"/>
        <v>1</v>
      </c>
      <c r="AD64" s="11">
        <f t="shared" si="27"/>
        <v>4</v>
      </c>
      <c r="AE64" s="11">
        <f t="shared" si="28"/>
        <v>49</v>
      </c>
      <c r="AF64" s="11">
        <f t="shared" si="29"/>
        <v>23</v>
      </c>
      <c r="AG64" s="11">
        <f t="shared" si="11"/>
        <v>85</v>
      </c>
    </row>
    <row r="65" spans="1:33" s="6" customFormat="1" ht="30" x14ac:dyDescent="0.25">
      <c r="A65" s="10">
        <v>58</v>
      </c>
      <c r="B65" s="10">
        <v>50</v>
      </c>
      <c r="C65" s="10">
        <v>2255</v>
      </c>
      <c r="D65" s="10" t="s">
        <v>139</v>
      </c>
      <c r="E65" s="10" t="s">
        <v>72</v>
      </c>
      <c r="F65" s="10" t="s">
        <v>160</v>
      </c>
      <c r="G65" s="10" t="s">
        <v>162</v>
      </c>
      <c r="H65" s="12">
        <v>20</v>
      </c>
      <c r="I65" s="13">
        <f t="shared" si="34"/>
        <v>18</v>
      </c>
      <c r="J65" s="13">
        <f t="shared" si="21"/>
        <v>2</v>
      </c>
      <c r="K65" s="14">
        <f t="shared" si="22"/>
        <v>294</v>
      </c>
      <c r="L65" s="11">
        <f t="shared" si="23"/>
        <v>270</v>
      </c>
      <c r="M65" s="11">
        <f t="shared" si="30"/>
        <v>24</v>
      </c>
      <c r="N65" s="11">
        <f t="shared" si="35"/>
        <v>116</v>
      </c>
      <c r="O65" s="11">
        <v>3</v>
      </c>
      <c r="P65" s="11">
        <v>5</v>
      </c>
      <c r="Q65" s="11">
        <v>105</v>
      </c>
      <c r="R65" s="11">
        <v>3</v>
      </c>
      <c r="S65" s="11">
        <f t="shared" si="32"/>
        <v>25</v>
      </c>
      <c r="T65" s="11">
        <f t="shared" si="33"/>
        <v>23</v>
      </c>
      <c r="U65" s="11">
        <v>1</v>
      </c>
      <c r="V65" s="11">
        <v>2</v>
      </c>
      <c r="W65" s="11">
        <v>13</v>
      </c>
      <c r="X65" s="11">
        <v>7</v>
      </c>
      <c r="Y65" s="11">
        <f t="shared" si="31"/>
        <v>1</v>
      </c>
      <c r="Z65" s="11">
        <f t="shared" si="31"/>
        <v>1</v>
      </c>
      <c r="AA65" s="11">
        <f t="shared" si="24"/>
        <v>4</v>
      </c>
      <c r="AB65" s="11">
        <f t="shared" si="25"/>
        <v>2</v>
      </c>
      <c r="AC65" s="11">
        <f t="shared" si="26"/>
        <v>1</v>
      </c>
      <c r="AD65" s="11">
        <f t="shared" si="27"/>
        <v>4</v>
      </c>
      <c r="AE65" s="11">
        <f t="shared" si="28"/>
        <v>43</v>
      </c>
      <c r="AF65" s="11">
        <f t="shared" si="29"/>
        <v>20</v>
      </c>
      <c r="AG65" s="11">
        <f t="shared" si="11"/>
        <v>76</v>
      </c>
    </row>
    <row r="66" spans="1:33" s="6" customFormat="1" ht="45" x14ac:dyDescent="0.25">
      <c r="A66" s="10">
        <v>59</v>
      </c>
      <c r="B66" s="10">
        <v>50</v>
      </c>
      <c r="C66" s="10">
        <v>3466</v>
      </c>
      <c r="D66" s="10" t="s">
        <v>76</v>
      </c>
      <c r="E66" s="10" t="s">
        <v>40</v>
      </c>
      <c r="F66" s="10" t="s">
        <v>40</v>
      </c>
      <c r="G66" s="10" t="s">
        <v>162</v>
      </c>
      <c r="H66" s="12">
        <v>22</v>
      </c>
      <c r="I66" s="13">
        <f t="shared" si="34"/>
        <v>20</v>
      </c>
      <c r="J66" s="13">
        <f t="shared" si="21"/>
        <v>2</v>
      </c>
      <c r="K66" s="14">
        <f t="shared" si="22"/>
        <v>324</v>
      </c>
      <c r="L66" s="11">
        <f t="shared" si="23"/>
        <v>300</v>
      </c>
      <c r="M66" s="11">
        <f t="shared" si="30"/>
        <v>24</v>
      </c>
      <c r="N66" s="11">
        <f t="shared" si="35"/>
        <v>116</v>
      </c>
      <c r="O66" s="11">
        <v>3</v>
      </c>
      <c r="P66" s="11">
        <v>5</v>
      </c>
      <c r="Q66" s="11">
        <v>105</v>
      </c>
      <c r="R66" s="11">
        <v>3</v>
      </c>
      <c r="S66" s="11">
        <f t="shared" si="32"/>
        <v>27</v>
      </c>
      <c r="T66" s="11">
        <f t="shared" si="33"/>
        <v>25</v>
      </c>
      <c r="U66" s="11">
        <v>1</v>
      </c>
      <c r="V66" s="11">
        <v>2</v>
      </c>
      <c r="W66" s="11">
        <v>14</v>
      </c>
      <c r="X66" s="11">
        <v>8</v>
      </c>
      <c r="Y66" s="11">
        <f t="shared" si="31"/>
        <v>1</v>
      </c>
      <c r="Z66" s="11">
        <f t="shared" si="31"/>
        <v>1</v>
      </c>
      <c r="AA66" s="11">
        <f t="shared" si="24"/>
        <v>4</v>
      </c>
      <c r="AB66" s="11">
        <f t="shared" si="25"/>
        <v>2</v>
      </c>
      <c r="AC66" s="11">
        <f t="shared" si="26"/>
        <v>1</v>
      </c>
      <c r="AD66" s="11">
        <f t="shared" si="27"/>
        <v>4</v>
      </c>
      <c r="AE66" s="11">
        <f t="shared" si="28"/>
        <v>47</v>
      </c>
      <c r="AF66" s="11">
        <f t="shared" si="29"/>
        <v>22</v>
      </c>
      <c r="AG66" s="11">
        <f t="shared" si="11"/>
        <v>82</v>
      </c>
    </row>
    <row r="67" spans="1:33" ht="65.25" customHeight="1" x14ac:dyDescent="0.25">
      <c r="A67" s="10">
        <v>60</v>
      </c>
      <c r="B67" s="10">
        <v>50</v>
      </c>
      <c r="C67" s="10">
        <v>3442</v>
      </c>
      <c r="D67" s="10" t="s">
        <v>77</v>
      </c>
      <c r="E67" s="10" t="s">
        <v>170</v>
      </c>
      <c r="F67" s="10" t="s">
        <v>161</v>
      </c>
      <c r="G67" s="10" t="s">
        <v>162</v>
      </c>
      <c r="H67" s="12">
        <v>16</v>
      </c>
      <c r="I67" s="13">
        <f t="shared" si="34"/>
        <v>14</v>
      </c>
      <c r="J67" s="13">
        <f t="shared" si="21"/>
        <v>2</v>
      </c>
      <c r="K67" s="14">
        <f t="shared" si="22"/>
        <v>234</v>
      </c>
      <c r="L67" s="11">
        <f t="shared" si="23"/>
        <v>210</v>
      </c>
      <c r="M67" s="11">
        <f t="shared" si="30"/>
        <v>24</v>
      </c>
      <c r="N67" s="11">
        <f t="shared" si="35"/>
        <v>116</v>
      </c>
      <c r="O67" s="11">
        <v>3</v>
      </c>
      <c r="P67" s="11">
        <v>5</v>
      </c>
      <c r="Q67" s="11">
        <v>105</v>
      </c>
      <c r="R67" s="11">
        <v>3</v>
      </c>
      <c r="S67" s="11">
        <f t="shared" si="32"/>
        <v>21</v>
      </c>
      <c r="T67" s="11">
        <f t="shared" si="33"/>
        <v>19</v>
      </c>
      <c r="U67" s="11">
        <v>1</v>
      </c>
      <c r="V67" s="11">
        <v>2</v>
      </c>
      <c r="W67" s="11">
        <v>10</v>
      </c>
      <c r="X67" s="11">
        <v>6</v>
      </c>
      <c r="Y67" s="11">
        <f t="shared" si="31"/>
        <v>1</v>
      </c>
      <c r="Z67" s="11">
        <f t="shared" si="31"/>
        <v>1</v>
      </c>
      <c r="AA67" s="11">
        <f t="shared" si="24"/>
        <v>4</v>
      </c>
      <c r="AB67" s="11">
        <f t="shared" si="25"/>
        <v>2</v>
      </c>
      <c r="AC67" s="11">
        <f t="shared" si="26"/>
        <v>1</v>
      </c>
      <c r="AD67" s="11">
        <f t="shared" si="27"/>
        <v>4</v>
      </c>
      <c r="AE67" s="11">
        <f t="shared" si="28"/>
        <v>35</v>
      </c>
      <c r="AF67" s="11">
        <f t="shared" si="29"/>
        <v>16</v>
      </c>
      <c r="AG67" s="11">
        <f t="shared" si="11"/>
        <v>64</v>
      </c>
    </row>
    <row r="68" spans="1:33" ht="51" customHeight="1" x14ac:dyDescent="0.25">
      <c r="A68" s="10">
        <v>61</v>
      </c>
      <c r="B68" s="16">
        <v>50</v>
      </c>
      <c r="C68" s="16">
        <v>3443</v>
      </c>
      <c r="D68" s="16" t="s">
        <v>169</v>
      </c>
      <c r="E68" s="16" t="s">
        <v>174</v>
      </c>
      <c r="F68" s="16" t="s">
        <v>161</v>
      </c>
      <c r="G68" s="10" t="s">
        <v>162</v>
      </c>
      <c r="H68" s="12">
        <v>17</v>
      </c>
      <c r="I68" s="13">
        <f t="shared" si="34"/>
        <v>15</v>
      </c>
      <c r="J68" s="13">
        <f t="shared" si="21"/>
        <v>2</v>
      </c>
      <c r="K68" s="14">
        <f t="shared" si="22"/>
        <v>249</v>
      </c>
      <c r="L68" s="11">
        <f t="shared" si="23"/>
        <v>225</v>
      </c>
      <c r="M68" s="11">
        <f t="shared" si="30"/>
        <v>24</v>
      </c>
      <c r="N68" s="11">
        <f t="shared" si="35"/>
        <v>116</v>
      </c>
      <c r="O68" s="11">
        <v>3</v>
      </c>
      <c r="P68" s="11">
        <v>5</v>
      </c>
      <c r="Q68" s="11">
        <v>105</v>
      </c>
      <c r="R68" s="11">
        <v>3</v>
      </c>
      <c r="S68" s="11">
        <f t="shared" si="32"/>
        <v>22</v>
      </c>
      <c r="T68" s="11">
        <f t="shared" si="33"/>
        <v>20</v>
      </c>
      <c r="U68" s="11">
        <v>1</v>
      </c>
      <c r="V68" s="11">
        <v>2</v>
      </c>
      <c r="W68" s="11">
        <v>10</v>
      </c>
      <c r="X68" s="11">
        <v>6</v>
      </c>
      <c r="Y68" s="11">
        <f t="shared" si="31"/>
        <v>1</v>
      </c>
      <c r="Z68" s="11">
        <f t="shared" si="31"/>
        <v>1</v>
      </c>
      <c r="AA68" s="11">
        <f t="shared" si="24"/>
        <v>4</v>
      </c>
      <c r="AB68" s="11">
        <f t="shared" si="25"/>
        <v>2</v>
      </c>
      <c r="AC68" s="11">
        <f t="shared" si="26"/>
        <v>1</v>
      </c>
      <c r="AD68" s="11">
        <f t="shared" si="27"/>
        <v>4</v>
      </c>
      <c r="AE68" s="11">
        <f t="shared" si="28"/>
        <v>37</v>
      </c>
      <c r="AF68" s="11">
        <f t="shared" si="29"/>
        <v>17</v>
      </c>
      <c r="AG68" s="11">
        <f t="shared" si="11"/>
        <v>67</v>
      </c>
    </row>
    <row r="69" spans="1:33" ht="51" customHeight="1" x14ac:dyDescent="0.25">
      <c r="A69" s="10">
        <v>62</v>
      </c>
      <c r="B69" s="16">
        <v>41</v>
      </c>
      <c r="C69" s="16">
        <v>3334</v>
      </c>
      <c r="D69" s="16" t="s">
        <v>171</v>
      </c>
      <c r="E69" s="16" t="s">
        <v>173</v>
      </c>
      <c r="F69" s="16" t="s">
        <v>150</v>
      </c>
      <c r="G69" s="10" t="s">
        <v>162</v>
      </c>
      <c r="H69" s="12">
        <v>17</v>
      </c>
      <c r="I69" s="13">
        <f t="shared" si="34"/>
        <v>15</v>
      </c>
      <c r="J69" s="13">
        <f t="shared" si="21"/>
        <v>2</v>
      </c>
      <c r="K69" s="14">
        <f t="shared" si="22"/>
        <v>249</v>
      </c>
      <c r="L69" s="11">
        <f t="shared" si="23"/>
        <v>225</v>
      </c>
      <c r="M69" s="11">
        <f t="shared" si="30"/>
        <v>24</v>
      </c>
      <c r="N69" s="11">
        <f t="shared" si="35"/>
        <v>116</v>
      </c>
      <c r="O69" s="11">
        <v>3</v>
      </c>
      <c r="P69" s="11">
        <v>5</v>
      </c>
      <c r="Q69" s="11">
        <v>105</v>
      </c>
      <c r="R69" s="11">
        <v>3</v>
      </c>
      <c r="S69" s="11">
        <f t="shared" si="32"/>
        <v>22</v>
      </c>
      <c r="T69" s="11">
        <f t="shared" si="33"/>
        <v>20</v>
      </c>
      <c r="U69" s="11">
        <v>1</v>
      </c>
      <c r="V69" s="11">
        <v>2</v>
      </c>
      <c r="W69" s="11">
        <v>10</v>
      </c>
      <c r="X69" s="11">
        <v>6</v>
      </c>
      <c r="Y69" s="11">
        <f t="shared" si="31"/>
        <v>1</v>
      </c>
      <c r="Z69" s="11">
        <f t="shared" si="31"/>
        <v>1</v>
      </c>
      <c r="AA69" s="11">
        <f t="shared" si="24"/>
        <v>4</v>
      </c>
      <c r="AB69" s="11">
        <f t="shared" si="25"/>
        <v>2</v>
      </c>
      <c r="AC69" s="11">
        <f t="shared" si="26"/>
        <v>1</v>
      </c>
      <c r="AD69" s="11">
        <f t="shared" si="27"/>
        <v>4</v>
      </c>
      <c r="AE69" s="11">
        <f t="shared" si="28"/>
        <v>37</v>
      </c>
      <c r="AF69" s="11">
        <f t="shared" si="29"/>
        <v>17</v>
      </c>
      <c r="AG69" s="11">
        <f t="shared" si="11"/>
        <v>67</v>
      </c>
    </row>
    <row r="70" spans="1:33" ht="66" customHeight="1" x14ac:dyDescent="0.25">
      <c r="A70" s="10">
        <v>63</v>
      </c>
      <c r="B70" s="16">
        <v>49</v>
      </c>
      <c r="C70" s="16">
        <v>1522</v>
      </c>
      <c r="D70" s="16" t="s">
        <v>175</v>
      </c>
      <c r="E70" s="16" t="s">
        <v>176</v>
      </c>
      <c r="F70" s="10" t="s">
        <v>158</v>
      </c>
      <c r="G70" s="10" t="s">
        <v>162</v>
      </c>
      <c r="H70" s="12">
        <v>18</v>
      </c>
      <c r="I70" s="13">
        <f t="shared" si="34"/>
        <v>16</v>
      </c>
      <c r="J70" s="13">
        <f t="shared" si="21"/>
        <v>2</v>
      </c>
      <c r="K70" s="14">
        <f t="shared" si="22"/>
        <v>264</v>
      </c>
      <c r="L70" s="11">
        <f t="shared" si="23"/>
        <v>240</v>
      </c>
      <c r="M70" s="11">
        <f t="shared" si="30"/>
        <v>24</v>
      </c>
      <c r="N70" s="11">
        <f t="shared" si="35"/>
        <v>116</v>
      </c>
      <c r="O70" s="11">
        <v>3</v>
      </c>
      <c r="P70" s="11">
        <v>5</v>
      </c>
      <c r="Q70" s="11">
        <v>105</v>
      </c>
      <c r="R70" s="11">
        <v>3</v>
      </c>
      <c r="S70" s="11">
        <f t="shared" si="32"/>
        <v>23</v>
      </c>
      <c r="T70" s="11">
        <f t="shared" si="33"/>
        <v>21</v>
      </c>
      <c r="U70" s="11">
        <v>1</v>
      </c>
      <c r="V70" s="11">
        <v>2</v>
      </c>
      <c r="W70" s="11">
        <v>10</v>
      </c>
      <c r="X70" s="11">
        <v>6</v>
      </c>
      <c r="Y70" s="11">
        <f t="shared" si="31"/>
        <v>1</v>
      </c>
      <c r="Z70" s="11">
        <f t="shared" si="31"/>
        <v>1</v>
      </c>
      <c r="AA70" s="11">
        <f t="shared" si="24"/>
        <v>4</v>
      </c>
      <c r="AB70" s="11">
        <f t="shared" si="25"/>
        <v>2</v>
      </c>
      <c r="AC70" s="11">
        <f t="shared" si="26"/>
        <v>1</v>
      </c>
      <c r="AD70" s="11">
        <f t="shared" si="27"/>
        <v>4</v>
      </c>
      <c r="AE70" s="11">
        <f t="shared" si="28"/>
        <v>39</v>
      </c>
      <c r="AF70" s="11">
        <f t="shared" si="29"/>
        <v>18</v>
      </c>
      <c r="AG70" s="11">
        <f t="shared" si="11"/>
        <v>70</v>
      </c>
    </row>
  </sheetData>
  <autoFilter ref="A7:AF70">
    <sortState ref="A8:AF70">
      <sortCondition ref="A7:A70"/>
    </sortState>
  </autoFilter>
  <mergeCells count="46">
    <mergeCell ref="G3:G6"/>
    <mergeCell ref="A2:G2"/>
    <mergeCell ref="F3:F6"/>
    <mergeCell ref="A3:A6"/>
    <mergeCell ref="B3:B6"/>
    <mergeCell ref="C3:C6"/>
    <mergeCell ref="D3:D6"/>
    <mergeCell ref="E3:E6"/>
    <mergeCell ref="AD4:AD6"/>
    <mergeCell ref="X5:X6"/>
    <mergeCell ref="AE4:AE6"/>
    <mergeCell ref="AF4:AF6"/>
    <mergeCell ref="AG4:AG6"/>
    <mergeCell ref="Y4:Y6"/>
    <mergeCell ref="Z4:Z6"/>
    <mergeCell ref="AA4:AA6"/>
    <mergeCell ref="AB4:AB6"/>
    <mergeCell ref="AC4:AC6"/>
    <mergeCell ref="Q5:Q6"/>
    <mergeCell ref="R5:R6"/>
    <mergeCell ref="S4:S6"/>
    <mergeCell ref="W5:W6"/>
    <mergeCell ref="T4:T6"/>
    <mergeCell ref="U5:U6"/>
    <mergeCell ref="V5:V6"/>
    <mergeCell ref="L4:L6"/>
    <mergeCell ref="M4:M6"/>
    <mergeCell ref="N5:N6"/>
    <mergeCell ref="O5:O6"/>
    <mergeCell ref="P5:P6"/>
    <mergeCell ref="A1:AG1"/>
    <mergeCell ref="N2:X2"/>
    <mergeCell ref="N4:R4"/>
    <mergeCell ref="H3:J3"/>
    <mergeCell ref="K3:M3"/>
    <mergeCell ref="N3:T3"/>
    <mergeCell ref="H2:M2"/>
    <mergeCell ref="U4:V4"/>
    <mergeCell ref="W4:X4"/>
    <mergeCell ref="U3:X3"/>
    <mergeCell ref="Y3:AG3"/>
    <mergeCell ref="Y2:AG2"/>
    <mergeCell ref="H4:H6"/>
    <mergeCell ref="I4:I6"/>
    <mergeCell ref="J4:J6"/>
    <mergeCell ref="K4:K6"/>
  </mergeCells>
  <pageMargins left="0.19685039370078741" right="0.51181102362204722" top="0.35433070866141736" bottom="1.5354330708661419" header="0.31496062992125984" footer="0.31496062992125984"/>
  <pageSetup paperSize="8" scale="53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САО</vt:lpstr>
      <vt:lpstr>САО!Заголовки_для_печати</vt:lpstr>
      <vt:lpstr>САО!Область_печати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2024-12-03T12:17:42Z</cp:lastPrinted>
  <dcterms:created xsi:type="dcterms:W3CDTF">2023-09-01T07:45:15Z</dcterms:created>
  <dcterms:modified xsi:type="dcterms:W3CDTF">2025-12-24T15:29:18Z</dcterms:modified>
</cp:coreProperties>
</file>