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9.116.123\Share\САА\33. Сафонов\05.09.2025 ресурсы для согласования с АВ\Правки\"/>
    </mc:Choice>
  </mc:AlternateContent>
  <bookViews>
    <workbookView xWindow="0" yWindow="0" windowWidth="28800" windowHeight="12330" tabRatio="494"/>
  </bookViews>
  <sheets>
    <sheet name="СВАО" sheetId="2" r:id="rId1"/>
  </sheets>
  <definedNames>
    <definedName name="_xlnm._FilterDatabase" localSheetId="0" hidden="1">СВАО!$A$6:$AG$56</definedName>
  </definedNames>
  <calcPr calcId="191029"/>
</workbook>
</file>

<file path=xl/calcChain.xml><?xml version="1.0" encoding="utf-8"?>
<calcChain xmlns="http://schemas.openxmlformats.org/spreadsheetml/2006/main">
  <c r="O6" i="2" l="1"/>
  <c r="P6" i="2"/>
  <c r="Q6" i="2"/>
  <c r="R6" i="2"/>
  <c r="U6" i="2"/>
  <c r="V6" i="2"/>
  <c r="W6" i="2"/>
  <c r="X6" i="2"/>
  <c r="H6" i="2"/>
  <c r="Y8" i="2" l="1"/>
  <c r="Z8" i="2"/>
  <c r="AA8" i="2"/>
  <c r="AB8" i="2"/>
  <c r="AC8" i="2"/>
  <c r="AD8" i="2"/>
  <c r="AE8" i="2"/>
  <c r="AF8" i="2"/>
  <c r="Y9" i="2"/>
  <c r="Z9" i="2"/>
  <c r="AA9" i="2"/>
  <c r="AB9" i="2"/>
  <c r="AC9" i="2"/>
  <c r="AD9" i="2"/>
  <c r="AE9" i="2"/>
  <c r="AF9" i="2"/>
  <c r="Y10" i="2"/>
  <c r="Z10" i="2"/>
  <c r="AA10" i="2"/>
  <c r="AB10" i="2"/>
  <c r="AC10" i="2"/>
  <c r="AD10" i="2"/>
  <c r="AE10" i="2"/>
  <c r="AF10" i="2"/>
  <c r="Y11" i="2"/>
  <c r="Z11" i="2"/>
  <c r="AA11" i="2"/>
  <c r="AB11" i="2"/>
  <c r="AC11" i="2"/>
  <c r="AD11" i="2"/>
  <c r="AE11" i="2"/>
  <c r="AF11" i="2"/>
  <c r="Y12" i="2"/>
  <c r="Z12" i="2"/>
  <c r="AA12" i="2"/>
  <c r="AB12" i="2"/>
  <c r="AC12" i="2"/>
  <c r="AD12" i="2"/>
  <c r="AE12" i="2"/>
  <c r="AF12" i="2"/>
  <c r="Y13" i="2"/>
  <c r="Z13" i="2"/>
  <c r="AA13" i="2"/>
  <c r="AB13" i="2"/>
  <c r="AC13" i="2"/>
  <c r="AD13" i="2"/>
  <c r="AE13" i="2"/>
  <c r="AF13" i="2"/>
  <c r="Y14" i="2"/>
  <c r="Z14" i="2"/>
  <c r="AA14" i="2"/>
  <c r="AB14" i="2"/>
  <c r="AC14" i="2"/>
  <c r="AD14" i="2"/>
  <c r="AE14" i="2"/>
  <c r="AF14" i="2"/>
  <c r="Y15" i="2"/>
  <c r="Z15" i="2"/>
  <c r="AA15" i="2"/>
  <c r="AB15" i="2"/>
  <c r="AC15" i="2"/>
  <c r="AD15" i="2"/>
  <c r="AE15" i="2"/>
  <c r="AF15" i="2"/>
  <c r="Y16" i="2"/>
  <c r="Z16" i="2"/>
  <c r="AA16" i="2"/>
  <c r="AB16" i="2"/>
  <c r="AC16" i="2"/>
  <c r="AD16" i="2"/>
  <c r="AE16" i="2"/>
  <c r="AF16" i="2"/>
  <c r="Y17" i="2"/>
  <c r="Z17" i="2"/>
  <c r="AA17" i="2"/>
  <c r="AB17" i="2"/>
  <c r="AC17" i="2"/>
  <c r="AD17" i="2"/>
  <c r="AE17" i="2"/>
  <c r="AF17" i="2"/>
  <c r="Y18" i="2"/>
  <c r="Z18" i="2"/>
  <c r="AA18" i="2"/>
  <c r="AB18" i="2"/>
  <c r="AC18" i="2"/>
  <c r="AD18" i="2"/>
  <c r="AE18" i="2"/>
  <c r="AF18" i="2"/>
  <c r="Y19" i="2"/>
  <c r="Z19" i="2"/>
  <c r="AA19" i="2"/>
  <c r="AB19" i="2"/>
  <c r="AC19" i="2"/>
  <c r="AD19" i="2"/>
  <c r="AE19" i="2"/>
  <c r="AF19" i="2"/>
  <c r="Y20" i="2"/>
  <c r="Z20" i="2"/>
  <c r="AA20" i="2"/>
  <c r="AB20" i="2"/>
  <c r="AC20" i="2"/>
  <c r="AD20" i="2"/>
  <c r="AE20" i="2"/>
  <c r="AF20" i="2"/>
  <c r="Y21" i="2"/>
  <c r="Z21" i="2"/>
  <c r="AA21" i="2"/>
  <c r="AB21" i="2"/>
  <c r="AC21" i="2"/>
  <c r="AD21" i="2"/>
  <c r="AE21" i="2"/>
  <c r="AF21" i="2"/>
  <c r="Y22" i="2"/>
  <c r="Z22" i="2"/>
  <c r="AA22" i="2"/>
  <c r="AB22" i="2"/>
  <c r="AC22" i="2"/>
  <c r="AD22" i="2"/>
  <c r="AE22" i="2"/>
  <c r="AF22" i="2"/>
  <c r="Y23" i="2"/>
  <c r="Z23" i="2"/>
  <c r="AA23" i="2"/>
  <c r="AB23" i="2"/>
  <c r="AC23" i="2"/>
  <c r="AD23" i="2"/>
  <c r="AE23" i="2"/>
  <c r="AF23" i="2"/>
  <c r="Y24" i="2"/>
  <c r="Z24" i="2"/>
  <c r="AA24" i="2"/>
  <c r="AB24" i="2"/>
  <c r="AC24" i="2"/>
  <c r="AD24" i="2"/>
  <c r="AE24" i="2"/>
  <c r="AF24" i="2"/>
  <c r="Y25" i="2"/>
  <c r="Z25" i="2"/>
  <c r="AA25" i="2"/>
  <c r="AB25" i="2"/>
  <c r="AC25" i="2"/>
  <c r="AD25" i="2"/>
  <c r="AE25" i="2"/>
  <c r="AF25" i="2"/>
  <c r="Y26" i="2"/>
  <c r="Z26" i="2"/>
  <c r="AA26" i="2"/>
  <c r="AD26" i="2"/>
  <c r="AE26" i="2"/>
  <c r="AF26" i="2"/>
  <c r="Y27" i="2"/>
  <c r="Z27" i="2"/>
  <c r="AA27" i="2"/>
  <c r="AB27" i="2"/>
  <c r="AC27" i="2"/>
  <c r="AD27" i="2"/>
  <c r="AE27" i="2"/>
  <c r="AF27" i="2"/>
  <c r="Y28" i="2"/>
  <c r="Z28" i="2"/>
  <c r="AA28" i="2"/>
  <c r="AB28" i="2"/>
  <c r="AC28" i="2"/>
  <c r="AD28" i="2"/>
  <c r="AE28" i="2"/>
  <c r="AF28" i="2"/>
  <c r="Y29" i="2"/>
  <c r="Z29" i="2"/>
  <c r="AA29" i="2"/>
  <c r="AB29" i="2"/>
  <c r="AC29" i="2"/>
  <c r="AD29" i="2"/>
  <c r="AE29" i="2"/>
  <c r="AF29" i="2"/>
  <c r="Y30" i="2"/>
  <c r="Z30" i="2"/>
  <c r="AA30" i="2"/>
  <c r="AB30" i="2"/>
  <c r="AC30" i="2"/>
  <c r="AD30" i="2"/>
  <c r="AE30" i="2"/>
  <c r="AF30" i="2"/>
  <c r="Y31" i="2"/>
  <c r="Z31" i="2"/>
  <c r="AA31" i="2"/>
  <c r="AB31" i="2"/>
  <c r="AC31" i="2"/>
  <c r="AD31" i="2"/>
  <c r="AE31" i="2"/>
  <c r="AF31" i="2"/>
  <c r="Y32" i="2"/>
  <c r="Z32" i="2"/>
  <c r="AA32" i="2"/>
  <c r="AB32" i="2"/>
  <c r="AC32" i="2"/>
  <c r="AD32" i="2"/>
  <c r="AE32" i="2"/>
  <c r="AF32" i="2"/>
  <c r="Y33" i="2"/>
  <c r="Z33" i="2"/>
  <c r="AA33" i="2"/>
  <c r="AB33" i="2"/>
  <c r="AC33" i="2"/>
  <c r="AD33" i="2"/>
  <c r="AE33" i="2"/>
  <c r="AF33" i="2"/>
  <c r="Y34" i="2"/>
  <c r="Z34" i="2"/>
  <c r="AA34" i="2"/>
  <c r="AD34" i="2"/>
  <c r="AE34" i="2"/>
  <c r="AF34" i="2"/>
  <c r="Y35" i="2"/>
  <c r="Z35" i="2"/>
  <c r="AA35" i="2"/>
  <c r="AB35" i="2"/>
  <c r="AC35" i="2"/>
  <c r="AD35" i="2"/>
  <c r="AE35" i="2"/>
  <c r="AF35" i="2"/>
  <c r="Y36" i="2"/>
  <c r="Z36" i="2"/>
  <c r="AA36" i="2"/>
  <c r="AB36" i="2"/>
  <c r="AC36" i="2"/>
  <c r="AD36" i="2"/>
  <c r="AE36" i="2"/>
  <c r="AF36" i="2"/>
  <c r="Y37" i="2"/>
  <c r="Z37" i="2"/>
  <c r="AA37" i="2"/>
  <c r="AD37" i="2"/>
  <c r="AE37" i="2"/>
  <c r="AF37" i="2"/>
  <c r="Y38" i="2"/>
  <c r="Z38" i="2"/>
  <c r="AA38" i="2"/>
  <c r="AD38" i="2"/>
  <c r="AE38" i="2"/>
  <c r="AF38" i="2"/>
  <c r="Y39" i="2"/>
  <c r="Z39" i="2"/>
  <c r="AA39" i="2"/>
  <c r="AB39" i="2"/>
  <c r="AC39" i="2"/>
  <c r="AD39" i="2"/>
  <c r="AE39" i="2"/>
  <c r="AF39" i="2"/>
  <c r="Y40" i="2"/>
  <c r="Z40" i="2"/>
  <c r="AA40" i="2"/>
  <c r="AB40" i="2"/>
  <c r="AC40" i="2"/>
  <c r="AD40" i="2"/>
  <c r="AE40" i="2"/>
  <c r="AF40" i="2"/>
  <c r="Y41" i="2"/>
  <c r="Z41" i="2"/>
  <c r="AA41" i="2"/>
  <c r="AB41" i="2"/>
  <c r="AC41" i="2"/>
  <c r="AD41" i="2"/>
  <c r="AE41" i="2"/>
  <c r="AF41" i="2"/>
  <c r="Y42" i="2"/>
  <c r="Z42" i="2"/>
  <c r="AA42" i="2"/>
  <c r="AB42" i="2"/>
  <c r="AC42" i="2"/>
  <c r="AD42" i="2"/>
  <c r="AE42" i="2"/>
  <c r="AF42" i="2"/>
  <c r="Y43" i="2"/>
  <c r="Z43" i="2"/>
  <c r="AA43" i="2"/>
  <c r="AB43" i="2"/>
  <c r="AC43" i="2"/>
  <c r="AD43" i="2"/>
  <c r="AE43" i="2"/>
  <c r="AF43" i="2"/>
  <c r="Y44" i="2"/>
  <c r="Z44" i="2"/>
  <c r="AA44" i="2"/>
  <c r="AB44" i="2"/>
  <c r="AC44" i="2"/>
  <c r="AD44" i="2"/>
  <c r="AE44" i="2"/>
  <c r="AF44" i="2"/>
  <c r="Y45" i="2"/>
  <c r="Z45" i="2"/>
  <c r="AA45" i="2"/>
  <c r="AB45" i="2"/>
  <c r="AC45" i="2"/>
  <c r="AD45" i="2"/>
  <c r="AE45" i="2"/>
  <c r="AF45" i="2"/>
  <c r="Y46" i="2"/>
  <c r="Z46" i="2"/>
  <c r="AA46" i="2"/>
  <c r="AB46" i="2"/>
  <c r="AC46" i="2"/>
  <c r="AD46" i="2"/>
  <c r="AE46" i="2"/>
  <c r="AF46" i="2"/>
  <c r="Y47" i="2"/>
  <c r="Z47" i="2"/>
  <c r="AA47" i="2"/>
  <c r="AB47" i="2"/>
  <c r="AC47" i="2"/>
  <c r="AD47" i="2"/>
  <c r="AE47" i="2"/>
  <c r="AF47" i="2"/>
  <c r="Y48" i="2"/>
  <c r="Z48" i="2"/>
  <c r="AA48" i="2"/>
  <c r="AB48" i="2"/>
  <c r="AC48" i="2"/>
  <c r="AD48" i="2"/>
  <c r="AE48" i="2"/>
  <c r="AF48" i="2"/>
  <c r="Y49" i="2"/>
  <c r="Z49" i="2"/>
  <c r="AA49" i="2"/>
  <c r="AB49" i="2"/>
  <c r="AC49" i="2"/>
  <c r="AD49" i="2"/>
  <c r="AE49" i="2"/>
  <c r="AF49" i="2"/>
  <c r="Y50" i="2"/>
  <c r="Z50" i="2"/>
  <c r="AA50" i="2"/>
  <c r="AB50" i="2"/>
  <c r="AC50" i="2"/>
  <c r="AD50" i="2"/>
  <c r="AE50" i="2"/>
  <c r="AF50" i="2"/>
  <c r="Y51" i="2"/>
  <c r="Z51" i="2"/>
  <c r="AA51" i="2"/>
  <c r="AB51" i="2"/>
  <c r="AC51" i="2"/>
  <c r="AD51" i="2"/>
  <c r="AE51" i="2"/>
  <c r="AF51" i="2"/>
  <c r="Y52" i="2"/>
  <c r="Z52" i="2"/>
  <c r="AA52" i="2"/>
  <c r="AB52" i="2"/>
  <c r="AC52" i="2"/>
  <c r="AD52" i="2"/>
  <c r="AE52" i="2"/>
  <c r="AF52" i="2"/>
  <c r="Y53" i="2"/>
  <c r="Z53" i="2"/>
  <c r="AA53" i="2"/>
  <c r="AB53" i="2"/>
  <c r="AC53" i="2"/>
  <c r="AD53" i="2"/>
  <c r="AE53" i="2"/>
  <c r="AF53" i="2"/>
  <c r="Y54" i="2"/>
  <c r="Z54" i="2"/>
  <c r="AA54" i="2"/>
  <c r="AB54" i="2"/>
  <c r="AC54" i="2"/>
  <c r="AD54" i="2"/>
  <c r="AE54" i="2"/>
  <c r="AF54" i="2"/>
  <c r="Y55" i="2"/>
  <c r="Z55" i="2"/>
  <c r="AA55" i="2"/>
  <c r="AB55" i="2"/>
  <c r="AC55" i="2"/>
  <c r="AD55" i="2"/>
  <c r="AE55" i="2"/>
  <c r="AF55" i="2"/>
  <c r="Y56" i="2"/>
  <c r="Z56" i="2"/>
  <c r="AA56" i="2"/>
  <c r="AB56" i="2"/>
  <c r="AC56" i="2"/>
  <c r="AD56" i="2"/>
  <c r="AE56" i="2"/>
  <c r="AF56" i="2"/>
  <c r="AF7" i="2"/>
  <c r="AE7" i="2"/>
  <c r="AD7" i="2"/>
  <c r="AB7" i="2"/>
  <c r="AA7" i="2"/>
  <c r="Z7" i="2"/>
  <c r="AC7" i="2"/>
  <c r="Y7" i="2"/>
  <c r="AG39" i="2" l="1"/>
  <c r="AG36" i="2"/>
  <c r="AF6" i="2"/>
  <c r="AE6" i="2"/>
  <c r="AD6" i="2"/>
  <c r="AC6" i="2"/>
  <c r="AB6" i="2"/>
  <c r="AG56" i="2"/>
  <c r="AA6" i="2"/>
  <c r="Z6" i="2"/>
  <c r="AG32" i="2"/>
  <c r="Y6" i="2"/>
  <c r="AG15" i="2"/>
  <c r="AG31" i="2"/>
  <c r="AG28" i="2"/>
  <c r="AG16" i="2"/>
  <c r="AG13" i="2"/>
  <c r="AG10" i="2"/>
  <c r="AG47" i="2"/>
  <c r="AG44" i="2"/>
  <c r="AG35" i="2"/>
  <c r="AG48" i="2"/>
  <c r="AG23" i="2"/>
  <c r="AG20" i="2"/>
  <c r="AG51" i="2"/>
  <c r="AG11" i="2"/>
  <c r="AG8" i="2"/>
  <c r="AG19" i="2"/>
  <c r="AG43" i="2"/>
  <c r="AG27" i="2"/>
  <c r="AG24" i="2"/>
  <c r="AG7" i="2"/>
  <c r="AG55" i="2"/>
  <c r="AG52" i="2"/>
  <c r="AG40" i="2"/>
  <c r="AG37" i="2"/>
  <c r="AG17" i="2"/>
  <c r="AG38" i="2"/>
  <c r="AG14" i="2"/>
  <c r="AG45" i="2"/>
  <c r="AG21" i="2"/>
  <c r="AG34" i="2"/>
  <c r="AG42" i="2"/>
  <c r="AG18" i="2"/>
  <c r="AG41" i="2"/>
  <c r="AG49" i="2"/>
  <c r="AG25" i="2"/>
  <c r="AG46" i="2"/>
  <c r="AG22" i="2"/>
  <c r="AG12" i="2"/>
  <c r="AG53" i="2"/>
  <c r="AG29" i="2"/>
  <c r="AG50" i="2"/>
  <c r="AG26" i="2"/>
  <c r="AG9" i="2"/>
  <c r="AG33" i="2"/>
  <c r="AG54" i="2"/>
  <c r="AG30" i="2"/>
  <c r="S56" i="2"/>
  <c r="T56" i="2"/>
  <c r="N56" i="2"/>
  <c r="I56" i="2"/>
  <c r="J56" i="2" s="1"/>
  <c r="M56" i="2" s="1"/>
  <c r="K56" i="2"/>
  <c r="S55" i="2"/>
  <c r="T55" i="2"/>
  <c r="N55" i="2"/>
  <c r="K55" i="2"/>
  <c r="I55" i="2"/>
  <c r="J55" i="2" s="1"/>
  <c r="M55" i="2" s="1"/>
  <c r="K54" i="2"/>
  <c r="N54" i="2"/>
  <c r="S54" i="2"/>
  <c r="T54" i="2"/>
  <c r="AG6" i="2" l="1"/>
  <c r="L56" i="2"/>
  <c r="L55" i="2"/>
  <c r="I52" i="2" l="1"/>
  <c r="J52" i="2" s="1"/>
  <c r="M52" i="2" s="1"/>
  <c r="K52" i="2"/>
  <c r="N52" i="2"/>
  <c r="S52" i="2"/>
  <c r="T52" i="2"/>
  <c r="I53" i="2"/>
  <c r="L53" i="2" s="1"/>
  <c r="K53" i="2"/>
  <c r="N53" i="2"/>
  <c r="S53" i="2"/>
  <c r="T53" i="2"/>
  <c r="I54" i="2"/>
  <c r="L54" i="2" l="1"/>
  <c r="J54" i="2"/>
  <c r="M54" i="2" s="1"/>
  <c r="J53" i="2"/>
  <c r="M53" i="2" s="1"/>
  <c r="L52" i="2"/>
  <c r="T42" i="2"/>
  <c r="T31" i="2"/>
  <c r="T39" i="2"/>
  <c r="T32" i="2"/>
  <c r="T28" i="2"/>
  <c r="T18" i="2"/>
  <c r="T45" i="2"/>
  <c r="T11" i="2"/>
  <c r="T15" i="2"/>
  <c r="T50" i="2"/>
  <c r="T14" i="2"/>
  <c r="T40" i="2"/>
  <c r="T33" i="2"/>
  <c r="T17" i="2"/>
  <c r="T25" i="2"/>
  <c r="T20" i="2"/>
  <c r="T51" i="2"/>
  <c r="T35" i="2"/>
  <c r="T9" i="2"/>
  <c r="T48" i="2"/>
  <c r="T46" i="2"/>
  <c r="T23" i="2"/>
  <c r="T22" i="2"/>
  <c r="T16" i="2"/>
  <c r="T12" i="2"/>
  <c r="T43" i="2"/>
  <c r="T29" i="2"/>
  <c r="T44" i="2"/>
  <c r="T19" i="2"/>
  <c r="T49" i="2"/>
  <c r="T30" i="2"/>
  <c r="T36" i="2"/>
  <c r="T13" i="2"/>
  <c r="T27" i="2"/>
  <c r="T47" i="2"/>
  <c r="T21" i="2"/>
  <c r="T7" i="2"/>
  <c r="T41" i="2"/>
  <c r="T8" i="2"/>
  <c r="T10" i="2"/>
  <c r="S42" i="2"/>
  <c r="S31" i="2"/>
  <c r="S39" i="2"/>
  <c r="S32" i="2"/>
  <c r="S28" i="2"/>
  <c r="S18" i="2"/>
  <c r="S45" i="2"/>
  <c r="S11" i="2"/>
  <c r="S15" i="2"/>
  <c r="S50" i="2"/>
  <c r="S14" i="2"/>
  <c r="S40" i="2"/>
  <c r="S33" i="2"/>
  <c r="S17" i="2"/>
  <c r="S25" i="2"/>
  <c r="S20" i="2"/>
  <c r="S51" i="2"/>
  <c r="S35" i="2"/>
  <c r="S9" i="2"/>
  <c r="S48" i="2"/>
  <c r="S46" i="2"/>
  <c r="S23" i="2"/>
  <c r="S22" i="2"/>
  <c r="S16" i="2"/>
  <c r="S12" i="2"/>
  <c r="S43" i="2"/>
  <c r="S29" i="2"/>
  <c r="S44" i="2"/>
  <c r="S19" i="2"/>
  <c r="S49" i="2"/>
  <c r="S30" i="2"/>
  <c r="S36" i="2"/>
  <c r="S13" i="2"/>
  <c r="S27" i="2"/>
  <c r="S47" i="2"/>
  <c r="S21" i="2"/>
  <c r="S7" i="2"/>
  <c r="S41" i="2"/>
  <c r="S8" i="2"/>
  <c r="S10" i="2"/>
  <c r="N24" i="2"/>
  <c r="N10" i="2"/>
  <c r="N8" i="2"/>
  <c r="N41" i="2"/>
  <c r="N7" i="2"/>
  <c r="N21" i="2"/>
  <c r="N47" i="2"/>
  <c r="N37" i="2"/>
  <c r="N27" i="2"/>
  <c r="N13" i="2"/>
  <c r="N36" i="2"/>
  <c r="N30" i="2"/>
  <c r="N49" i="2"/>
  <c r="N19" i="2"/>
  <c r="N44" i="2"/>
  <c r="N29" i="2"/>
  <c r="N43" i="2"/>
  <c r="N12" i="2"/>
  <c r="N16" i="2"/>
  <c r="N22" i="2"/>
  <c r="N23" i="2"/>
  <c r="N46" i="2"/>
  <c r="N48" i="2"/>
  <c r="N9" i="2"/>
  <c r="N35" i="2"/>
  <c r="N26" i="2"/>
  <c r="N51" i="2"/>
  <c r="N20" i="2"/>
  <c r="N25" i="2"/>
  <c r="N17" i="2"/>
  <c r="N34" i="2"/>
  <c r="N33" i="2"/>
  <c r="N40" i="2"/>
  <c r="N14" i="2"/>
  <c r="N50" i="2"/>
  <c r="N15" i="2"/>
  <c r="N11" i="2"/>
  <c r="N45" i="2"/>
  <c r="N18" i="2"/>
  <c r="N28" i="2"/>
  <c r="N32" i="2"/>
  <c r="N39" i="2"/>
  <c r="N31" i="2"/>
  <c r="N42" i="2"/>
  <c r="N38" i="2"/>
  <c r="N6" i="2" l="1"/>
  <c r="S24" i="2"/>
  <c r="S6" i="2" s="1"/>
  <c r="T24" i="2"/>
  <c r="T6" i="2" s="1"/>
  <c r="K42" i="2" l="1"/>
  <c r="I42" i="2"/>
  <c r="L42" i="2" s="1"/>
  <c r="K31" i="2"/>
  <c r="I31" i="2"/>
  <c r="L31" i="2" s="1"/>
  <c r="K39" i="2"/>
  <c r="I39" i="2"/>
  <c r="L39" i="2" s="1"/>
  <c r="K32" i="2"/>
  <c r="I32" i="2"/>
  <c r="L32" i="2" s="1"/>
  <c r="K28" i="2"/>
  <c r="I28" i="2"/>
  <c r="L28" i="2" s="1"/>
  <c r="K18" i="2"/>
  <c r="I18" i="2"/>
  <c r="L18" i="2" s="1"/>
  <c r="K45" i="2"/>
  <c r="I45" i="2"/>
  <c r="J45" i="2" s="1"/>
  <c r="M45" i="2" s="1"/>
  <c r="K11" i="2"/>
  <c r="I11" i="2"/>
  <c r="L11" i="2" s="1"/>
  <c r="K15" i="2"/>
  <c r="I15" i="2"/>
  <c r="L15" i="2" s="1"/>
  <c r="K50" i="2"/>
  <c r="I50" i="2"/>
  <c r="J50" i="2" s="1"/>
  <c r="M50" i="2" s="1"/>
  <c r="K14" i="2"/>
  <c r="I14" i="2"/>
  <c r="J14" i="2" s="1"/>
  <c r="M14" i="2" s="1"/>
  <c r="K40" i="2"/>
  <c r="I40" i="2"/>
  <c r="L40" i="2" s="1"/>
  <c r="K33" i="2"/>
  <c r="I33" i="2"/>
  <c r="J33" i="2" s="1"/>
  <c r="M33" i="2" s="1"/>
  <c r="L34" i="2"/>
  <c r="K34" i="2"/>
  <c r="J34" i="2"/>
  <c r="M34" i="2" s="1"/>
  <c r="K17" i="2"/>
  <c r="I17" i="2"/>
  <c r="L17" i="2" s="1"/>
  <c r="K25" i="2"/>
  <c r="I25" i="2"/>
  <c r="L25" i="2" s="1"/>
  <c r="K20" i="2"/>
  <c r="I20" i="2"/>
  <c r="J20" i="2" s="1"/>
  <c r="M20" i="2" s="1"/>
  <c r="K51" i="2"/>
  <c r="I51" i="2"/>
  <c r="J51" i="2" s="1"/>
  <c r="M51" i="2" s="1"/>
  <c r="L26" i="2"/>
  <c r="K26" i="2"/>
  <c r="J26" i="2"/>
  <c r="K35" i="2"/>
  <c r="I35" i="2"/>
  <c r="L35" i="2" s="1"/>
  <c r="K9" i="2"/>
  <c r="I9" i="2"/>
  <c r="J9" i="2" s="1"/>
  <c r="M9" i="2" s="1"/>
  <c r="K48" i="2"/>
  <c r="I48" i="2"/>
  <c r="L48" i="2" s="1"/>
  <c r="K46" i="2"/>
  <c r="I46" i="2"/>
  <c r="L46" i="2" s="1"/>
  <c r="K23" i="2"/>
  <c r="I23" i="2"/>
  <c r="L23" i="2" s="1"/>
  <c r="K22" i="2"/>
  <c r="I22" i="2"/>
  <c r="L22" i="2" s="1"/>
  <c r="K16" i="2"/>
  <c r="I16" i="2"/>
  <c r="L16" i="2" s="1"/>
  <c r="K12" i="2"/>
  <c r="I12" i="2"/>
  <c r="J12" i="2" s="1"/>
  <c r="M12" i="2" s="1"/>
  <c r="K43" i="2"/>
  <c r="I43" i="2"/>
  <c r="J43" i="2" s="1"/>
  <c r="M43" i="2" s="1"/>
  <c r="K29" i="2"/>
  <c r="I29" i="2"/>
  <c r="L29" i="2" s="1"/>
  <c r="K44" i="2"/>
  <c r="I44" i="2"/>
  <c r="J44" i="2" s="1"/>
  <c r="M44" i="2" s="1"/>
  <c r="K19" i="2"/>
  <c r="I19" i="2"/>
  <c r="J19" i="2" s="1"/>
  <c r="M19" i="2" s="1"/>
  <c r="K49" i="2"/>
  <c r="I49" i="2"/>
  <c r="L49" i="2" s="1"/>
  <c r="K30" i="2"/>
  <c r="I30" i="2"/>
  <c r="J30" i="2" s="1"/>
  <c r="M30" i="2" s="1"/>
  <c r="K36" i="2"/>
  <c r="I36" i="2"/>
  <c r="L36" i="2" s="1"/>
  <c r="K13" i="2"/>
  <c r="I13" i="2"/>
  <c r="L13" i="2" s="1"/>
  <c r="K27" i="2"/>
  <c r="I27" i="2"/>
  <c r="J27" i="2" s="1"/>
  <c r="M27" i="2" s="1"/>
  <c r="L37" i="2"/>
  <c r="K37" i="2"/>
  <c r="J37" i="2"/>
  <c r="M37" i="2" s="1"/>
  <c r="K47" i="2"/>
  <c r="I47" i="2"/>
  <c r="L47" i="2" s="1"/>
  <c r="K21" i="2"/>
  <c r="I21" i="2"/>
  <c r="L21" i="2" s="1"/>
  <c r="K7" i="2"/>
  <c r="I7" i="2"/>
  <c r="K41" i="2"/>
  <c r="I41" i="2"/>
  <c r="L41" i="2" s="1"/>
  <c r="K8" i="2"/>
  <c r="I8" i="2"/>
  <c r="L8" i="2" s="1"/>
  <c r="K10" i="2"/>
  <c r="I10" i="2"/>
  <c r="L10" i="2" s="1"/>
  <c r="K24" i="2"/>
  <c r="I24" i="2"/>
  <c r="J24" i="2" s="1"/>
  <c r="L38" i="2"/>
  <c r="K38" i="2"/>
  <c r="J38" i="2"/>
  <c r="M38" i="2" s="1"/>
  <c r="I6" i="2" l="1"/>
  <c r="M26" i="2"/>
  <c r="K6" i="2"/>
  <c r="L7" i="2"/>
  <c r="L50" i="2"/>
  <c r="J31" i="2"/>
  <c r="M31" i="2" s="1"/>
  <c r="J15" i="2"/>
  <c r="M15" i="2" s="1"/>
  <c r="L12" i="2"/>
  <c r="J23" i="2"/>
  <c r="M23" i="2" s="1"/>
  <c r="J13" i="2"/>
  <c r="M13" i="2" s="1"/>
  <c r="L24" i="2"/>
  <c r="J10" i="2"/>
  <c r="M10" i="2" s="1"/>
  <c r="L44" i="2"/>
  <c r="L9" i="2"/>
  <c r="J39" i="2"/>
  <c r="M39" i="2" s="1"/>
  <c r="J16" i="2"/>
  <c r="M16" i="2" s="1"/>
  <c r="J35" i="2"/>
  <c r="M35" i="2" s="1"/>
  <c r="J25" i="2"/>
  <c r="M25" i="2" s="1"/>
  <c r="J47" i="2"/>
  <c r="M47" i="2" s="1"/>
  <c r="L33" i="2"/>
  <c r="L30" i="2"/>
  <c r="L19" i="2"/>
  <c r="J46" i="2"/>
  <c r="M46" i="2" s="1"/>
  <c r="J41" i="2"/>
  <c r="M41" i="2" s="1"/>
  <c r="L14" i="2"/>
  <c r="J7" i="2"/>
  <c r="L51" i="2"/>
  <c r="L43" i="2"/>
  <c r="L45" i="2"/>
  <c r="J18" i="2"/>
  <c r="M18" i="2" s="1"/>
  <c r="L27" i="2"/>
  <c r="L20" i="2"/>
  <c r="J32" i="2"/>
  <c r="M32" i="2" s="1"/>
  <c r="M24" i="2"/>
  <c r="J8" i="2"/>
  <c r="M8" i="2" s="1"/>
  <c r="J21" i="2"/>
  <c r="M21" i="2" s="1"/>
  <c r="J36" i="2"/>
  <c r="M36" i="2" s="1"/>
  <c r="J49" i="2"/>
  <c r="M49" i="2" s="1"/>
  <c r="J29" i="2"/>
  <c r="M29" i="2" s="1"/>
  <c r="J22" i="2"/>
  <c r="M22" i="2" s="1"/>
  <c r="J48" i="2"/>
  <c r="M48" i="2" s="1"/>
  <c r="J17" i="2"/>
  <c r="M17" i="2" s="1"/>
  <c r="J40" i="2"/>
  <c r="M40" i="2" s="1"/>
  <c r="J11" i="2"/>
  <c r="M11" i="2" s="1"/>
  <c r="J28" i="2"/>
  <c r="M28" i="2" s="1"/>
  <c r="J42" i="2"/>
  <c r="M42" i="2" s="1"/>
  <c r="J6" i="2" l="1"/>
  <c r="L6" i="2"/>
  <c r="M7" i="2"/>
  <c r="M6" i="2" s="1"/>
</calcChain>
</file>

<file path=xl/sharedStrings.xml><?xml version="1.0" encoding="utf-8"?>
<sst xmlns="http://schemas.openxmlformats.org/spreadsheetml/2006/main" count="246" uniqueCount="149">
  <si>
    <t>Количество аудиторий в ППЭ</t>
  </si>
  <si>
    <t>Руководитель ППЭ</t>
  </si>
  <si>
    <t>Помощник руководителя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</si>
  <si>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</si>
  <si>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</si>
  <si>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</si>
  <si>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</si>
  <si>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Организаторы в аудитории</t>
  </si>
  <si>
    <t>Организаторы вне аудитории</t>
  </si>
  <si>
    <t>ГБОУ Школа №962</t>
  </si>
  <si>
    <t>ГБОУ Школа №760 им. А.П. Маресьева</t>
  </si>
  <si>
    <t>ГБОУ Школа №1413</t>
  </si>
  <si>
    <t>ГБОУ Школа №1236</t>
  </si>
  <si>
    <t>ГБОУ Школа №1411</t>
  </si>
  <si>
    <t>ГБОУ Школа №1554</t>
  </si>
  <si>
    <t>ГБОУ Школа "Свиблово"</t>
  </si>
  <si>
    <t>ГБОУ Школа №1568</t>
  </si>
  <si>
    <t>ГБОУ Школа №1499</t>
  </si>
  <si>
    <t>ГБОУ Школа №1412</t>
  </si>
  <si>
    <t>ГБОУ Школа №1573</t>
  </si>
  <si>
    <t>ГБОУ Школа №1955</t>
  </si>
  <si>
    <t>ГБОУ Школа №1531</t>
  </si>
  <si>
    <t>ГБОУ Школа №967</t>
  </si>
  <si>
    <t>ГБОУ Школа № 1506</t>
  </si>
  <si>
    <t>ГБОУ Школа №1374</t>
  </si>
  <si>
    <t>ГБОУ Школа №709</t>
  </si>
  <si>
    <t>ГБОУ Школа №1503</t>
  </si>
  <si>
    <t>ГБОУ Школа №293</t>
  </si>
  <si>
    <t>ГБОУ Школа №1539</t>
  </si>
  <si>
    <t>ГБОУ Школа №1370</t>
  </si>
  <si>
    <t>ГБОУ Школа №1095</t>
  </si>
  <si>
    <t>ГБОУ Школа №1558 имени Росалии де Кастро</t>
  </si>
  <si>
    <t>ГБОУ Школа № 281</t>
  </si>
  <si>
    <t>ГБОУ "Школа Глория"</t>
  </si>
  <si>
    <t>ГБОУ Школа №1430</t>
  </si>
  <si>
    <t>ГБОУ Школа №763</t>
  </si>
  <si>
    <t>ГБОУ Школа №1494</t>
  </si>
  <si>
    <t>ГБОУ Школа Марьина Роща</t>
  </si>
  <si>
    <t>ГАОУ "Школа №1518"</t>
  </si>
  <si>
    <t>ГБОУ Школа №950</t>
  </si>
  <si>
    <t>ГБПОУ "1-й МОК"</t>
  </si>
  <si>
    <t>ГБОУ Школа №283</t>
  </si>
  <si>
    <t>ГБОУ Школа №285</t>
  </si>
  <si>
    <t>ГБОУ Школа №2044</t>
  </si>
  <si>
    <t>ГБОУ Школа Бибирево</t>
  </si>
  <si>
    <t>ГБОУ Школа №1416</t>
  </si>
  <si>
    <t>ГБОУ Школа № 1415 "Останкино"</t>
  </si>
  <si>
    <t>ГБОУ Школа № 1220</t>
  </si>
  <si>
    <t>ГБОУ Школа №1577</t>
  </si>
  <si>
    <t>АТЕ</t>
  </si>
  <si>
    <t>Всего работников</t>
  </si>
  <si>
    <t>Проведение</t>
  </si>
  <si>
    <t>Подготовка</t>
  </si>
  <si>
    <t>ГБОУ Школа №962_ГВЭ</t>
  </si>
  <si>
    <t>ГБОУ Школа №953_ГВЭ</t>
  </si>
  <si>
    <t>ГБОУ Школа №1499_ГВЭ</t>
  </si>
  <si>
    <t>ГБОУ ШОР №1_ГВЭ_Брайль</t>
  </si>
  <si>
    <t>Адрес ППЭ</t>
  </si>
  <si>
    <t>Аудитории</t>
  </si>
  <si>
    <t>Код ППЭ</t>
  </si>
  <si>
    <t>129626, Город Москва, Улица Павла Корчагина, дом 13с1, Северо-Восточный АО</t>
  </si>
  <si>
    <t>127081, г. Москва, ул. Заповедная, д. 12</t>
  </si>
  <si>
    <t>129366, Город Москва, Проспект Мира , дом 128, Северо-Восточный АО</t>
  </si>
  <si>
    <t>127282, Город Москва, Улица Тихомирова, дом 10, Северо-Восточный АО</t>
  </si>
  <si>
    <t>127642, Город Москва, Улица Сухонская, дом 13, Северо-Восточный АО</t>
  </si>
  <si>
    <t>127273, Город Москва, Улица Отрадная, дом 11Б, Северо-Восточный АО</t>
  </si>
  <si>
    <t>127081, Город Москва, Проезд Ясный, дом 10, Корп. 3, Северо-Восточный АО</t>
  </si>
  <si>
    <t>127253, Город Москва, Улица Псковская, дом 12к3, Северо-Восточный АО</t>
  </si>
  <si>
    <t>127566, Город Москва, Бульвар Северный, дом 11, Северо-Восточный АО</t>
  </si>
  <si>
    <t>129281, Город Москва, Улица Енисейская, дом  32к3, Северо-Восточный АО</t>
  </si>
  <si>
    <t>127276, г. Москва, ул. Б. Марфинская, д. 1, Корп 5</t>
  </si>
  <si>
    <t>129626, Город Москва, Улица Староалексеевская, дом 1, Северо-Восточный АО</t>
  </si>
  <si>
    <t>127562, Город Москва, Улица Санникова, дом 3, корп. 3, Северо-Восточный АО</t>
  </si>
  <si>
    <t>127562, Город Москва, Шоссе Алтуфьевское, дом 24А, Северо-Восточный АО</t>
  </si>
  <si>
    <t>127543, Город Москва, Улица Белозерская, дом 13, Северо-Восточный АО</t>
  </si>
  <si>
    <t>129337, Город Москва, Улица Палехская, дом 10, Северо-Восточный АО</t>
  </si>
  <si>
    <t>127572, г. Москва, ш. Алтуфьевское, д. 97, корпус 3</t>
  </si>
  <si>
    <t>127495, Город Москва, Шоссе Челобитьевское, дом 2, Северо-Восточный АО</t>
  </si>
  <si>
    <t>129337, Город Москва, Шоссе Ярославское , дом 8, корпус 7, Северо-Восточный АО</t>
  </si>
  <si>
    <t>129128, Город Москва, Улица Ростокинская, дом 3, Северо-Восточный АО</t>
  </si>
  <si>
    <t>129085, Город Москва, Улица Годовикова, дом 4с1, Северо-Восточный АО</t>
  </si>
  <si>
    <t>127349, Город Москва, Проезд Шенкурский, дом 4А, Северо-Восточный АО</t>
  </si>
  <si>
    <t>129626, Город Москва, Улица  3-я Мытищинская, дом 5, Северо-Восточный АО</t>
  </si>
  <si>
    <t>129323, Город Москва, Проезд Ботанический 1-й, дом 2, Северо-Восточный АО</t>
  </si>
  <si>
    <t>127549, Город Москва, Улица Бибиревская, дом 5, Северо-Восточный АО</t>
  </si>
  <si>
    <t>127495, Город Москва, Шоссе Дмитровское, дом 169Б, Северо-Восточный АО</t>
  </si>
  <si>
    <t>129345, Город Москва, Улица Напрудная 2-я, дом 17, Северо-Восточный АО</t>
  </si>
  <si>
    <t>127576, Город Москва, Улица Новгородская, дом 8, Северо-Восточный АО</t>
  </si>
  <si>
    <t>127642, Город Москва, Улица Сухонская, дом 3, Северо-Восточный АО</t>
  </si>
  <si>
    <t>129085, Город Москва, Проспект Мира, дом 87, Северо-Восточный АО</t>
  </si>
  <si>
    <t>127410, г. Москва, пр-д Путевой, д. 10А</t>
  </si>
  <si>
    <t>129327, Город Москва, Улица Ленская, дом 24, Северо-Восточный АО</t>
  </si>
  <si>
    <t>129515, Город Москва, Улица 1-я Останкинская , дом 29, Северо-Восточный АО</t>
  </si>
  <si>
    <t>127254, Город Москва, Улица Яблочкова, дом 10, Северо-Восточный АО</t>
  </si>
  <si>
    <t>127282, г. Москва, ул. Широкая, д. 1А</t>
  </si>
  <si>
    <t>127490, Город Москва, Бульвар Северный, дом  4А, Северо-Восточный АО</t>
  </si>
  <si>
    <t>Резерв в ППЭ</t>
  </si>
  <si>
    <t>Лаборатории</t>
  </si>
  <si>
    <t>Сведения о ППЭ</t>
  </si>
  <si>
    <t>Оснащенность ППЭ</t>
  </si>
  <si>
    <t xml:space="preserve">  Необходимое количество работников для обеспечения работы ППЭ при проведении ГИА</t>
  </si>
  <si>
    <t>№ п/п</t>
  </si>
  <si>
    <t xml:space="preserve">Аудиторный фонд </t>
  </si>
  <si>
    <t xml:space="preserve">Вместимость аудиторного фонда </t>
  </si>
  <si>
    <t>Техника</t>
  </si>
  <si>
    <t>Состав работников ППЭ</t>
  </si>
  <si>
    <t>Количество аудиторий общего принципа рассадки</t>
  </si>
  <si>
    <t xml:space="preserve">Количество аудиторий Специализированного принципа рассадки </t>
  </si>
  <si>
    <t xml:space="preserve">Вместимость </t>
  </si>
  <si>
    <t xml:space="preserve"> Аудитории общего принципа рассадки</t>
  </si>
  <si>
    <t xml:space="preserve">Аудитории специализированного принципа рассадки </t>
  </si>
  <si>
    <t>Печатающие устройства</t>
  </si>
  <si>
    <t>Сканирующие устройства</t>
  </si>
  <si>
    <t xml:space="preserve">Всего в ППЭ </t>
  </si>
  <si>
    <t xml:space="preserve">  Штаб ППЭ</t>
  </si>
  <si>
    <t xml:space="preserve"> Расчет для 1 аудитории со специализированным принципом рассадки</t>
  </si>
  <si>
    <t>Химия</t>
  </si>
  <si>
    <t>Физика</t>
  </si>
  <si>
    <t>127560, Город Москва, Улица Коненкова , дом 10А, Северо-Восточный АО</t>
  </si>
  <si>
    <t>127224, г. Москва, ул. Широкая, д. 21А</t>
  </si>
  <si>
    <t>129327, Город Москва, Коминтерна, дом 4, корпус 1, Северо-Восточный АО</t>
  </si>
  <si>
    <t>129347, Город Москва, Улица Палехская, дом 137, Северо-Восточный АО</t>
  </si>
  <si>
    <t>127549, Город Москва, улица Мурановская, дом 4А Северо-Восточный АО</t>
  </si>
  <si>
    <t>ГАОУ Школа "ШИК 16"</t>
  </si>
  <si>
    <t>ГБОУ Школа № 1449</t>
  </si>
  <si>
    <t>ГБОУ Школа № 1537</t>
  </si>
  <si>
    <t>129223, г. Москва, Проспект Мира, д.123</t>
  </si>
  <si>
    <t>129347, г. Москва, ул. Проходчиков, д. 9</t>
  </si>
  <si>
    <t>ГБОУ Школа № 305</t>
  </si>
  <si>
    <t>ГБОУ Школа № 956</t>
  </si>
  <si>
    <t xml:space="preserve">Пункты проведения экзаменов Северо-Восточного административного округа города Москвы, 
планируемые для работы при проведении ГИА в 2026 году </t>
  </si>
  <si>
    <t xml:space="preserve"> ППЭ планируемые для работы при проведеии ГИА в 2026 году </t>
  </si>
  <si>
    <t xml:space="preserve">Иностранный язык </t>
  </si>
  <si>
    <t>Краткое наименование ППЭ</t>
  </si>
  <si>
    <t>Краткое наименование ОО</t>
  </si>
  <si>
    <t>ГБОУ Школа №953</t>
  </si>
  <si>
    <t>ГБОУ ШОР №1</t>
  </si>
  <si>
    <t>Подведомственные ДОНМ</t>
  </si>
  <si>
    <t>Да</t>
  </si>
  <si>
    <t>Нет</t>
  </si>
  <si>
    <t xml:space="preserve"> Компьютеры  для проведения КОГЭ
 (7 аудиторий общего принципа + 1 аудитория ОВЗ)</t>
  </si>
  <si>
    <t xml:space="preserve"> Расчет для 7 аудиторий с общим принцип рассадки 
(15 рабочих мест)</t>
  </si>
  <si>
    <t>129075, г. Москва, ул. Новоостанкинская 3-я, д. 6, Северо-Восточный АО</t>
  </si>
  <si>
    <t>129128, г. Москва, ул. Малахитовая, д. 15, Северо-Восточный АО</t>
  </si>
  <si>
    <t>127576, г. Москва, ул. Новгородская , д. 7А, Северо-Восточный АО</t>
  </si>
  <si>
    <t>129336, Город Москва, Улица Таймырская, дом 5, Северо-Восточный АО</t>
  </si>
  <si>
    <t>127349, Город Москва, Улица Лескова, дом 3, корпус 3, Северо-Восточный АО</t>
  </si>
  <si>
    <t>127349, Город Москва, Шенкурский проезд, дом 8Г, Северо-Восточный АО</t>
  </si>
  <si>
    <t>127018, г. Москва, ул. Советской Армии, д.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</si>
</sst>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18">
    <xf numFmtId="0" fontId="0" fillId="0" borderId="0" xfId="0" applyFont="1" applyAlignment="1"/>
    <xf numFmtId="0" fontId="2" fillId="0" borderId="2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ill="1" applyAlignment="1">
      <alignment horizontal="right" vertical="top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1" fontId="4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01"/>
  <sheetViews>
    <sheetView tabSelected="1" zoomScale="70" zoomScaleNormal="70" workbookViewId="0">
      <pane ySplit="6" topLeftCell="A7" activePane="bottomLeft" state="frozen"/>
      <selection activeCell="D1" sqref="D1"/>
      <selection pane="bottomLeft" sqref="A1:AG1"/>
    </sheetView>
  </sheetViews>
  <sheetFormatPr defaultRowHeight="15" x14ac:dyDescent="0.25"/>
  <cols>
    <col min="1" max="3" width="9.140625" style="2" customWidth="1"/>
    <col min="4" max="5" width="31.28515625" style="2" customWidth="1"/>
    <col min="6" max="7" width="36.140625" style="2" customWidth="1"/>
    <col min="8" max="9" width="9.140625" style="2" customWidth="1"/>
    <col min="10" max="10" width="8.5703125" style="2" customWidth="1"/>
    <col min="11" max="11" width="7.28515625" style="2" customWidth="1"/>
    <col min="12" max="12" width="10.28515625" style="2" customWidth="1"/>
    <col min="13" max="14" width="8.28515625" style="2" customWidth="1"/>
    <col min="15" max="15" width="7.28515625" style="2" customWidth="1"/>
    <col min="16" max="16" width="7.85546875" style="2" customWidth="1"/>
    <col min="17" max="18" width="12.140625" style="2" customWidth="1"/>
    <col min="19" max="19" width="9.42578125" style="2" customWidth="1"/>
    <col min="20" max="20" width="7.28515625" style="2" customWidth="1"/>
    <col min="21" max="21" width="7.7109375" style="2" customWidth="1"/>
    <col min="22" max="22" width="8.42578125" style="2" customWidth="1"/>
    <col min="23" max="23" width="10.42578125" style="2" customWidth="1"/>
    <col min="24" max="24" width="9.85546875" style="2" customWidth="1"/>
    <col min="25" max="33" width="9.140625" style="2" customWidth="1"/>
    <col min="34" max="16384" width="9.140625" style="2"/>
  </cols>
  <sheetData>
    <row r="1" spans="1:33" ht="69" customHeight="1" x14ac:dyDescent="0.25">
      <c r="A1" s="14" t="s">
        <v>130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</row>
    <row r="2" spans="1:33" ht="38.450000000000003" customHeight="1" x14ac:dyDescent="0.25">
      <c r="A2" s="11" t="s">
        <v>131</v>
      </c>
      <c r="B2" s="12"/>
      <c r="C2" s="12"/>
      <c r="D2" s="12"/>
      <c r="E2" s="12"/>
      <c r="F2" s="12"/>
      <c r="G2" s="13"/>
      <c r="H2" s="15" t="s">
        <v>98</v>
      </c>
      <c r="I2" s="15"/>
      <c r="J2" s="15"/>
      <c r="K2" s="15"/>
      <c r="L2" s="15"/>
      <c r="M2" s="15"/>
      <c r="N2" s="15" t="s">
        <v>99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6" t="s">
        <v>100</v>
      </c>
      <c r="Z2" s="16"/>
      <c r="AA2" s="16"/>
      <c r="AB2" s="16"/>
      <c r="AC2" s="16"/>
      <c r="AD2" s="16"/>
      <c r="AE2" s="16"/>
      <c r="AF2" s="16"/>
      <c r="AG2" s="16"/>
    </row>
    <row r="3" spans="1:33" ht="43.15" customHeight="1" x14ac:dyDescent="0.25">
      <c r="A3" s="10" t="s">
        <v>101</v>
      </c>
      <c r="B3" s="10" t="s">
        <v>49</v>
      </c>
      <c r="C3" s="10" t="s">
        <v>59</v>
      </c>
      <c r="D3" s="10" t="s">
        <v>57</v>
      </c>
      <c r="E3" s="10" t="s">
        <v>133</v>
      </c>
      <c r="F3" s="10" t="s">
        <v>134</v>
      </c>
      <c r="G3" s="10" t="s">
        <v>137</v>
      </c>
      <c r="H3" s="16" t="s">
        <v>102</v>
      </c>
      <c r="I3" s="16"/>
      <c r="J3" s="16"/>
      <c r="K3" s="16" t="s">
        <v>103</v>
      </c>
      <c r="L3" s="16"/>
      <c r="M3" s="16"/>
      <c r="N3" s="16" t="s">
        <v>104</v>
      </c>
      <c r="O3" s="16"/>
      <c r="P3" s="16"/>
      <c r="Q3" s="16"/>
      <c r="R3" s="16"/>
      <c r="S3" s="16"/>
      <c r="T3" s="16"/>
      <c r="U3" s="16" t="s">
        <v>58</v>
      </c>
      <c r="V3" s="16"/>
      <c r="W3" s="16"/>
      <c r="X3" s="16"/>
      <c r="Y3" s="16" t="s">
        <v>105</v>
      </c>
      <c r="Z3" s="16"/>
      <c r="AA3" s="16"/>
      <c r="AB3" s="16"/>
      <c r="AC3" s="16"/>
      <c r="AD3" s="16"/>
      <c r="AE3" s="16"/>
      <c r="AF3" s="16"/>
      <c r="AG3" s="16"/>
    </row>
    <row r="4" spans="1:33" ht="52.9" customHeight="1" x14ac:dyDescent="0.25">
      <c r="A4" s="10"/>
      <c r="B4" s="10"/>
      <c r="C4" s="10"/>
      <c r="D4" s="10"/>
      <c r="E4" s="10"/>
      <c r="F4" s="10"/>
      <c r="G4" s="10"/>
      <c r="H4" s="17" t="s">
        <v>0</v>
      </c>
      <c r="I4" s="17" t="s">
        <v>106</v>
      </c>
      <c r="J4" s="17" t="s">
        <v>107</v>
      </c>
      <c r="K4" s="17" t="s">
        <v>108</v>
      </c>
      <c r="L4" s="17" t="s">
        <v>109</v>
      </c>
      <c r="M4" s="17" t="s">
        <v>110</v>
      </c>
      <c r="N4" s="16" t="s">
        <v>140</v>
      </c>
      <c r="O4" s="16"/>
      <c r="P4" s="16"/>
      <c r="Q4" s="16"/>
      <c r="R4" s="16"/>
      <c r="S4" s="17" t="s">
        <v>111</v>
      </c>
      <c r="T4" s="17" t="s">
        <v>112</v>
      </c>
      <c r="U4" s="16" t="s">
        <v>97</v>
      </c>
      <c r="V4" s="16"/>
      <c r="W4" s="16" t="s">
        <v>132</v>
      </c>
      <c r="X4" s="16"/>
      <c r="Y4" s="17" t="s">
        <v>1</v>
      </c>
      <c r="Z4" s="17" t="s">
        <v>2</v>
      </c>
      <c r="AA4" s="17" t="s">
        <v>3</v>
      </c>
      <c r="AB4" s="17" t="s">
        <v>4</v>
      </c>
      <c r="AC4" s="17" t="s">
        <v>5</v>
      </c>
      <c r="AD4" s="17" t="s">
        <v>6</v>
      </c>
      <c r="AE4" s="17" t="s">
        <v>7</v>
      </c>
      <c r="AF4" s="17" t="s">
        <v>8</v>
      </c>
      <c r="AG4" s="17" t="s">
        <v>50</v>
      </c>
    </row>
    <row r="5" spans="1:33" ht="159" customHeight="1" x14ac:dyDescent="0.25">
      <c r="A5" s="10"/>
      <c r="B5" s="10"/>
      <c r="C5" s="10"/>
      <c r="D5" s="10"/>
      <c r="E5" s="10"/>
      <c r="F5" s="10"/>
      <c r="G5" s="10"/>
      <c r="H5" s="17"/>
      <c r="I5" s="17"/>
      <c r="J5" s="17"/>
      <c r="K5" s="17"/>
      <c r="L5" s="17"/>
      <c r="M5" s="17"/>
      <c r="N5" s="8" t="s">
        <v>113</v>
      </c>
      <c r="O5" s="8" t="s">
        <v>114</v>
      </c>
      <c r="P5" s="8" t="s">
        <v>96</v>
      </c>
      <c r="Q5" s="8" t="s">
        <v>141</v>
      </c>
      <c r="R5" s="8" t="s">
        <v>115</v>
      </c>
      <c r="S5" s="17"/>
      <c r="T5" s="17"/>
      <c r="U5" s="8" t="s">
        <v>116</v>
      </c>
      <c r="V5" s="8" t="s">
        <v>117</v>
      </c>
      <c r="W5" s="8" t="s">
        <v>51</v>
      </c>
      <c r="X5" s="8" t="s">
        <v>52</v>
      </c>
      <c r="Y5" s="17"/>
      <c r="Z5" s="17"/>
      <c r="AA5" s="17"/>
      <c r="AB5" s="17"/>
      <c r="AC5" s="17"/>
      <c r="AD5" s="17"/>
      <c r="AE5" s="17"/>
      <c r="AF5" s="17"/>
      <c r="AG5" s="17"/>
    </row>
    <row r="6" spans="1:33" x14ac:dyDescent="0.25">
      <c r="A6" s="1"/>
      <c r="B6" s="1"/>
      <c r="C6" s="9"/>
      <c r="D6" s="9"/>
      <c r="E6" s="9"/>
      <c r="F6" s="9"/>
      <c r="G6" s="9"/>
      <c r="H6" s="9">
        <f>SUBTOTAL(109,H7:H56)</f>
        <v>879</v>
      </c>
      <c r="I6" s="9">
        <f t="shared" ref="I6:AG6" si="0">SUBTOTAL(109,I7:I56)</f>
        <v>756</v>
      </c>
      <c r="J6" s="9">
        <f t="shared" si="0"/>
        <v>123</v>
      </c>
      <c r="K6" s="9">
        <f t="shared" si="0"/>
        <v>12816</v>
      </c>
      <c r="L6" s="9">
        <f t="shared" si="0"/>
        <v>11340</v>
      </c>
      <c r="M6" s="9">
        <f t="shared" si="0"/>
        <v>1476</v>
      </c>
      <c r="N6" s="9">
        <f t="shared" si="0"/>
        <v>5336</v>
      </c>
      <c r="O6" s="9">
        <f t="shared" si="0"/>
        <v>138</v>
      </c>
      <c r="P6" s="9">
        <f t="shared" si="0"/>
        <v>230</v>
      </c>
      <c r="Q6" s="9">
        <f t="shared" si="0"/>
        <v>4830</v>
      </c>
      <c r="R6" s="9">
        <f t="shared" si="0"/>
        <v>138</v>
      </c>
      <c r="S6" s="9">
        <f t="shared" si="0"/>
        <v>1078</v>
      </c>
      <c r="T6" s="9">
        <f t="shared" si="0"/>
        <v>986</v>
      </c>
      <c r="U6" s="9">
        <f t="shared" si="0"/>
        <v>46</v>
      </c>
      <c r="V6" s="9">
        <f t="shared" si="0"/>
        <v>92</v>
      </c>
      <c r="W6" s="9">
        <f t="shared" si="0"/>
        <v>511</v>
      </c>
      <c r="X6" s="9">
        <f t="shared" si="0"/>
        <v>279</v>
      </c>
      <c r="Y6" s="9">
        <f t="shared" si="0"/>
        <v>50</v>
      </c>
      <c r="Z6" s="9">
        <f t="shared" si="0"/>
        <v>50</v>
      </c>
      <c r="AA6" s="9">
        <f t="shared" si="0"/>
        <v>200</v>
      </c>
      <c r="AB6" s="9">
        <f t="shared" si="0"/>
        <v>92</v>
      </c>
      <c r="AC6" s="9">
        <f t="shared" si="0"/>
        <v>46</v>
      </c>
      <c r="AD6" s="9">
        <f t="shared" si="0"/>
        <v>200</v>
      </c>
      <c r="AE6" s="9">
        <f t="shared" si="0"/>
        <v>1908</v>
      </c>
      <c r="AF6" s="9">
        <f t="shared" si="0"/>
        <v>879</v>
      </c>
      <c r="AG6" s="9">
        <f t="shared" si="0"/>
        <v>3425</v>
      </c>
    </row>
    <row r="7" spans="1:33" ht="45" x14ac:dyDescent="0.25">
      <c r="A7" s="4">
        <v>1</v>
      </c>
      <c r="B7" s="4">
        <v>53</v>
      </c>
      <c r="C7" s="5">
        <v>1306</v>
      </c>
      <c r="D7" s="4" t="s">
        <v>120</v>
      </c>
      <c r="E7" s="4" t="s">
        <v>32</v>
      </c>
      <c r="F7" s="4" t="s">
        <v>32</v>
      </c>
      <c r="G7" s="4" t="s">
        <v>138</v>
      </c>
      <c r="H7" s="7">
        <v>18</v>
      </c>
      <c r="I7" s="7">
        <f t="shared" ref="I7:I25" si="1">H7-2</f>
        <v>16</v>
      </c>
      <c r="J7" s="7">
        <f t="shared" ref="J7:J27" si="2">H7-I7</f>
        <v>2</v>
      </c>
      <c r="K7" s="7">
        <f t="shared" ref="K7:K25" si="3">(H7-2)*15+24</f>
        <v>264</v>
      </c>
      <c r="L7" s="7">
        <f t="shared" ref="L7:L27" si="4">I7*15</f>
        <v>240</v>
      </c>
      <c r="M7" s="7">
        <f t="shared" ref="M7:M27" si="5">J7*12</f>
        <v>24</v>
      </c>
      <c r="N7" s="7">
        <f t="shared" ref="N7:N27" si="6">SUM(O7:R7)</f>
        <v>116</v>
      </c>
      <c r="O7" s="7">
        <v>3</v>
      </c>
      <c r="P7" s="7">
        <v>5</v>
      </c>
      <c r="Q7" s="7">
        <v>105</v>
      </c>
      <c r="R7" s="7">
        <v>3</v>
      </c>
      <c r="S7" s="7">
        <f t="shared" ref="S7:S25" si="7">H7+5</f>
        <v>23</v>
      </c>
      <c r="T7" s="7">
        <f t="shared" ref="T7:T25" si="8">H7+3</f>
        <v>21</v>
      </c>
      <c r="U7" s="7">
        <v>1</v>
      </c>
      <c r="V7" s="7">
        <v>2</v>
      </c>
      <c r="W7" s="7">
        <v>12</v>
      </c>
      <c r="X7" s="7">
        <v>6</v>
      </c>
      <c r="Y7" s="7">
        <f>$H$7/$H$7</f>
        <v>1</v>
      </c>
      <c r="Z7" s="7">
        <f>$H$7/$H$7</f>
        <v>1</v>
      </c>
      <c r="AA7" s="7">
        <f>$H$7/$H$7*4</f>
        <v>4</v>
      </c>
      <c r="AB7" s="7">
        <f>$H$7/$H$7*2</f>
        <v>2</v>
      </c>
      <c r="AC7" s="7">
        <f t="shared" ref="AC7:AC22" si="9">$H$7/$H$7</f>
        <v>1</v>
      </c>
      <c r="AD7" s="7">
        <f>$H$7/$H$7*4</f>
        <v>4</v>
      </c>
      <c r="AE7" s="7">
        <f>H7*2+3</f>
        <v>39</v>
      </c>
      <c r="AF7" s="7">
        <f>H7</f>
        <v>18</v>
      </c>
      <c r="AG7" s="7">
        <f>SUM(Y7:AF7)</f>
        <v>70</v>
      </c>
    </row>
    <row r="8" spans="1:33" ht="45" x14ac:dyDescent="0.25">
      <c r="A8" s="4">
        <v>2</v>
      </c>
      <c r="B8" s="4">
        <v>51</v>
      </c>
      <c r="C8" s="5">
        <v>1385</v>
      </c>
      <c r="D8" s="4" t="s">
        <v>60</v>
      </c>
      <c r="E8" s="4" t="s">
        <v>26</v>
      </c>
      <c r="F8" s="4" t="s">
        <v>26</v>
      </c>
      <c r="G8" s="4" t="s">
        <v>138</v>
      </c>
      <c r="H8" s="7">
        <v>24</v>
      </c>
      <c r="I8" s="7">
        <f t="shared" si="1"/>
        <v>22</v>
      </c>
      <c r="J8" s="7">
        <f t="shared" si="2"/>
        <v>2</v>
      </c>
      <c r="K8" s="7">
        <f t="shared" si="3"/>
        <v>354</v>
      </c>
      <c r="L8" s="7">
        <f t="shared" si="4"/>
        <v>330</v>
      </c>
      <c r="M8" s="7">
        <f t="shared" si="5"/>
        <v>24</v>
      </c>
      <c r="N8" s="7">
        <f t="shared" si="6"/>
        <v>116</v>
      </c>
      <c r="O8" s="7">
        <v>3</v>
      </c>
      <c r="P8" s="7">
        <v>5</v>
      </c>
      <c r="Q8" s="7">
        <v>105</v>
      </c>
      <c r="R8" s="7">
        <v>3</v>
      </c>
      <c r="S8" s="7">
        <f t="shared" si="7"/>
        <v>29</v>
      </c>
      <c r="T8" s="7">
        <f t="shared" si="8"/>
        <v>27</v>
      </c>
      <c r="U8" s="7">
        <v>1</v>
      </c>
      <c r="V8" s="7">
        <v>2</v>
      </c>
      <c r="W8" s="7">
        <v>13</v>
      </c>
      <c r="X8" s="7">
        <v>7</v>
      </c>
      <c r="Y8" s="7">
        <f t="shared" ref="Y8:AC39" si="10">$H$7/$H$7</f>
        <v>1</v>
      </c>
      <c r="Z8" s="7">
        <f t="shared" ref="Z8:Z22" si="11">$H$7/$H$7</f>
        <v>1</v>
      </c>
      <c r="AA8" s="7">
        <f t="shared" ref="AA8:AA56" si="12">$H$7/$H$7*4</f>
        <v>4</v>
      </c>
      <c r="AB8" s="7">
        <f t="shared" ref="AB8:AB56" si="13">$H$7/$H$7*2</f>
        <v>2</v>
      </c>
      <c r="AC8" s="7">
        <f t="shared" si="9"/>
        <v>1</v>
      </c>
      <c r="AD8" s="7">
        <f t="shared" ref="AD8:AD56" si="14">$H$7/$H$7*4</f>
        <v>4</v>
      </c>
      <c r="AE8" s="7">
        <f t="shared" ref="AE8:AE56" si="15">H8*2+3</f>
        <v>51</v>
      </c>
      <c r="AF8" s="7">
        <f t="shared" ref="AF8:AF56" si="16">H8</f>
        <v>24</v>
      </c>
      <c r="AG8" s="7">
        <f t="shared" ref="AG8:AG56" si="17">SUM(Y8:AF8)</f>
        <v>88</v>
      </c>
    </row>
    <row r="9" spans="1:33" ht="45" x14ac:dyDescent="0.25">
      <c r="A9" s="4">
        <v>3</v>
      </c>
      <c r="B9" s="4">
        <v>60</v>
      </c>
      <c r="C9" s="5">
        <v>1391</v>
      </c>
      <c r="D9" s="4" t="s">
        <v>142</v>
      </c>
      <c r="E9" s="4" t="s">
        <v>47</v>
      </c>
      <c r="F9" s="4" t="s">
        <v>47</v>
      </c>
      <c r="G9" s="4" t="s">
        <v>138</v>
      </c>
      <c r="H9" s="7">
        <v>16</v>
      </c>
      <c r="I9" s="7">
        <f t="shared" si="1"/>
        <v>14</v>
      </c>
      <c r="J9" s="7">
        <f t="shared" si="2"/>
        <v>2</v>
      </c>
      <c r="K9" s="7">
        <f t="shared" si="3"/>
        <v>234</v>
      </c>
      <c r="L9" s="7">
        <f t="shared" si="4"/>
        <v>210</v>
      </c>
      <c r="M9" s="7">
        <f t="shared" si="5"/>
        <v>24</v>
      </c>
      <c r="N9" s="7">
        <f t="shared" si="6"/>
        <v>116</v>
      </c>
      <c r="O9" s="7">
        <v>3</v>
      </c>
      <c r="P9" s="7">
        <v>5</v>
      </c>
      <c r="Q9" s="7">
        <v>105</v>
      </c>
      <c r="R9" s="7">
        <v>3</v>
      </c>
      <c r="S9" s="7">
        <f t="shared" si="7"/>
        <v>21</v>
      </c>
      <c r="T9" s="7">
        <f t="shared" si="8"/>
        <v>19</v>
      </c>
      <c r="U9" s="7">
        <v>1</v>
      </c>
      <c r="V9" s="7">
        <v>2</v>
      </c>
      <c r="W9" s="7">
        <v>10</v>
      </c>
      <c r="X9" s="7">
        <v>6</v>
      </c>
      <c r="Y9" s="7">
        <f t="shared" si="10"/>
        <v>1</v>
      </c>
      <c r="Z9" s="7">
        <f t="shared" si="11"/>
        <v>1</v>
      </c>
      <c r="AA9" s="7">
        <f t="shared" si="12"/>
        <v>4</v>
      </c>
      <c r="AB9" s="7">
        <f t="shared" si="13"/>
        <v>2</v>
      </c>
      <c r="AC9" s="7">
        <f t="shared" si="9"/>
        <v>1</v>
      </c>
      <c r="AD9" s="7">
        <f t="shared" si="14"/>
        <v>4</v>
      </c>
      <c r="AE9" s="7">
        <f t="shared" si="15"/>
        <v>35</v>
      </c>
      <c r="AF9" s="7">
        <f t="shared" si="16"/>
        <v>16</v>
      </c>
      <c r="AG9" s="7">
        <f t="shared" si="17"/>
        <v>64</v>
      </c>
    </row>
    <row r="10" spans="1:33" ht="45" x14ac:dyDescent="0.25">
      <c r="A10" s="4">
        <v>4</v>
      </c>
      <c r="B10" s="4">
        <v>51</v>
      </c>
      <c r="C10" s="5">
        <v>2635</v>
      </c>
      <c r="D10" s="4" t="s">
        <v>62</v>
      </c>
      <c r="E10" s="4" t="s">
        <v>27</v>
      </c>
      <c r="F10" s="4" t="s">
        <v>27</v>
      </c>
      <c r="G10" s="4" t="s">
        <v>138</v>
      </c>
      <c r="H10" s="7">
        <v>17</v>
      </c>
      <c r="I10" s="7">
        <f t="shared" si="1"/>
        <v>15</v>
      </c>
      <c r="J10" s="7">
        <f t="shared" si="2"/>
        <v>2</v>
      </c>
      <c r="K10" s="7">
        <f t="shared" si="3"/>
        <v>249</v>
      </c>
      <c r="L10" s="7">
        <f t="shared" si="4"/>
        <v>225</v>
      </c>
      <c r="M10" s="7">
        <f t="shared" si="5"/>
        <v>24</v>
      </c>
      <c r="N10" s="7">
        <f t="shared" si="6"/>
        <v>116</v>
      </c>
      <c r="O10" s="7">
        <v>3</v>
      </c>
      <c r="P10" s="7">
        <v>5</v>
      </c>
      <c r="Q10" s="7">
        <v>105</v>
      </c>
      <c r="R10" s="7">
        <v>3</v>
      </c>
      <c r="S10" s="7">
        <f t="shared" si="7"/>
        <v>22</v>
      </c>
      <c r="T10" s="7">
        <f t="shared" si="8"/>
        <v>20</v>
      </c>
      <c r="U10" s="7">
        <v>1</v>
      </c>
      <c r="V10" s="7">
        <v>2</v>
      </c>
      <c r="W10" s="7">
        <v>11</v>
      </c>
      <c r="X10" s="7">
        <v>6</v>
      </c>
      <c r="Y10" s="7">
        <f t="shared" si="10"/>
        <v>1</v>
      </c>
      <c r="Z10" s="7">
        <f t="shared" si="11"/>
        <v>1</v>
      </c>
      <c r="AA10" s="7">
        <f t="shared" si="12"/>
        <v>4</v>
      </c>
      <c r="AB10" s="7">
        <f t="shared" si="13"/>
        <v>2</v>
      </c>
      <c r="AC10" s="7">
        <f t="shared" si="9"/>
        <v>1</v>
      </c>
      <c r="AD10" s="7">
        <f t="shared" si="14"/>
        <v>4</v>
      </c>
      <c r="AE10" s="7">
        <f t="shared" si="15"/>
        <v>37</v>
      </c>
      <c r="AF10" s="7">
        <f t="shared" si="16"/>
        <v>17</v>
      </c>
      <c r="AG10" s="7">
        <f t="shared" si="17"/>
        <v>67</v>
      </c>
    </row>
    <row r="11" spans="1:33" ht="45" x14ac:dyDescent="0.25">
      <c r="A11" s="4">
        <v>5</v>
      </c>
      <c r="B11" s="4">
        <v>64</v>
      </c>
      <c r="C11" s="5">
        <v>2667</v>
      </c>
      <c r="D11" s="4" t="s">
        <v>63</v>
      </c>
      <c r="E11" s="4" t="s">
        <v>40</v>
      </c>
      <c r="F11" s="4" t="s">
        <v>40</v>
      </c>
      <c r="G11" s="4" t="s">
        <v>139</v>
      </c>
      <c r="H11" s="7">
        <v>23</v>
      </c>
      <c r="I11" s="7">
        <f t="shared" si="1"/>
        <v>21</v>
      </c>
      <c r="J11" s="7">
        <f t="shared" si="2"/>
        <v>2</v>
      </c>
      <c r="K11" s="7">
        <f t="shared" si="3"/>
        <v>339</v>
      </c>
      <c r="L11" s="7">
        <f t="shared" si="4"/>
        <v>315</v>
      </c>
      <c r="M11" s="7">
        <f t="shared" si="5"/>
        <v>24</v>
      </c>
      <c r="N11" s="7">
        <f t="shared" si="6"/>
        <v>116</v>
      </c>
      <c r="O11" s="7">
        <v>3</v>
      </c>
      <c r="P11" s="7">
        <v>5</v>
      </c>
      <c r="Q11" s="7">
        <v>105</v>
      </c>
      <c r="R11" s="7">
        <v>3</v>
      </c>
      <c r="S11" s="7">
        <f t="shared" si="7"/>
        <v>28</v>
      </c>
      <c r="T11" s="7">
        <f t="shared" si="8"/>
        <v>26</v>
      </c>
      <c r="U11" s="7">
        <v>1</v>
      </c>
      <c r="V11" s="7">
        <v>2</v>
      </c>
      <c r="W11" s="7">
        <v>13</v>
      </c>
      <c r="X11" s="7">
        <v>7</v>
      </c>
      <c r="Y11" s="7">
        <f t="shared" si="10"/>
        <v>1</v>
      </c>
      <c r="Z11" s="7">
        <f t="shared" si="11"/>
        <v>1</v>
      </c>
      <c r="AA11" s="7">
        <f t="shared" si="12"/>
        <v>4</v>
      </c>
      <c r="AB11" s="7">
        <f t="shared" si="13"/>
        <v>2</v>
      </c>
      <c r="AC11" s="7">
        <f t="shared" si="9"/>
        <v>1</v>
      </c>
      <c r="AD11" s="7">
        <f t="shared" si="14"/>
        <v>4</v>
      </c>
      <c r="AE11" s="7">
        <f t="shared" si="15"/>
        <v>49</v>
      </c>
      <c r="AF11" s="7">
        <f t="shared" si="16"/>
        <v>23</v>
      </c>
      <c r="AG11" s="7">
        <f t="shared" si="17"/>
        <v>85</v>
      </c>
    </row>
    <row r="12" spans="1:33" ht="45" x14ac:dyDescent="0.25">
      <c r="A12" s="4">
        <v>6</v>
      </c>
      <c r="B12" s="4">
        <v>54</v>
      </c>
      <c r="C12" s="5">
        <v>2702</v>
      </c>
      <c r="D12" s="4" t="s">
        <v>147</v>
      </c>
      <c r="E12" s="4" t="s">
        <v>135</v>
      </c>
      <c r="F12" s="4" t="s">
        <v>135</v>
      </c>
      <c r="G12" s="4" t="s">
        <v>138</v>
      </c>
      <c r="H12" s="7">
        <v>19</v>
      </c>
      <c r="I12" s="7">
        <f t="shared" si="1"/>
        <v>17</v>
      </c>
      <c r="J12" s="7">
        <f t="shared" si="2"/>
        <v>2</v>
      </c>
      <c r="K12" s="7">
        <f t="shared" si="3"/>
        <v>279</v>
      </c>
      <c r="L12" s="7">
        <f t="shared" si="4"/>
        <v>255</v>
      </c>
      <c r="M12" s="7">
        <f t="shared" si="5"/>
        <v>24</v>
      </c>
      <c r="N12" s="7">
        <f t="shared" si="6"/>
        <v>116</v>
      </c>
      <c r="O12" s="7">
        <v>3</v>
      </c>
      <c r="P12" s="7">
        <v>5</v>
      </c>
      <c r="Q12" s="7">
        <v>105</v>
      </c>
      <c r="R12" s="7">
        <v>3</v>
      </c>
      <c r="S12" s="7">
        <f t="shared" si="7"/>
        <v>24</v>
      </c>
      <c r="T12" s="7">
        <f t="shared" si="8"/>
        <v>22</v>
      </c>
      <c r="U12" s="7">
        <v>1</v>
      </c>
      <c r="V12" s="7">
        <v>2</v>
      </c>
      <c r="W12" s="7">
        <v>12</v>
      </c>
      <c r="X12" s="7">
        <v>7</v>
      </c>
      <c r="Y12" s="7">
        <f t="shared" si="10"/>
        <v>1</v>
      </c>
      <c r="Z12" s="7">
        <f t="shared" si="11"/>
        <v>1</v>
      </c>
      <c r="AA12" s="7">
        <f t="shared" si="12"/>
        <v>4</v>
      </c>
      <c r="AB12" s="7">
        <f t="shared" si="13"/>
        <v>2</v>
      </c>
      <c r="AC12" s="7">
        <f t="shared" si="9"/>
        <v>1</v>
      </c>
      <c r="AD12" s="7">
        <f t="shared" si="14"/>
        <v>4</v>
      </c>
      <c r="AE12" s="7">
        <f t="shared" si="15"/>
        <v>41</v>
      </c>
      <c r="AF12" s="7">
        <f t="shared" si="16"/>
        <v>19</v>
      </c>
      <c r="AG12" s="7">
        <f t="shared" si="17"/>
        <v>73</v>
      </c>
    </row>
    <row r="13" spans="1:33" ht="45" x14ac:dyDescent="0.25">
      <c r="A13" s="4">
        <v>7</v>
      </c>
      <c r="B13" s="4">
        <v>54</v>
      </c>
      <c r="C13" s="5">
        <v>2707</v>
      </c>
      <c r="D13" s="4" t="s">
        <v>118</v>
      </c>
      <c r="E13" s="4" t="s">
        <v>44</v>
      </c>
      <c r="F13" s="4" t="s">
        <v>44</v>
      </c>
      <c r="G13" s="4" t="s">
        <v>138</v>
      </c>
      <c r="H13" s="7">
        <v>17</v>
      </c>
      <c r="I13" s="7">
        <f t="shared" si="1"/>
        <v>15</v>
      </c>
      <c r="J13" s="7">
        <f t="shared" si="2"/>
        <v>2</v>
      </c>
      <c r="K13" s="7">
        <f t="shared" si="3"/>
        <v>249</v>
      </c>
      <c r="L13" s="7">
        <f t="shared" si="4"/>
        <v>225</v>
      </c>
      <c r="M13" s="7">
        <f t="shared" si="5"/>
        <v>24</v>
      </c>
      <c r="N13" s="7">
        <f t="shared" si="6"/>
        <v>116</v>
      </c>
      <c r="O13" s="7">
        <v>3</v>
      </c>
      <c r="P13" s="7">
        <v>5</v>
      </c>
      <c r="Q13" s="7">
        <v>105</v>
      </c>
      <c r="R13" s="7">
        <v>3</v>
      </c>
      <c r="S13" s="7">
        <f t="shared" si="7"/>
        <v>22</v>
      </c>
      <c r="T13" s="7">
        <f t="shared" si="8"/>
        <v>20</v>
      </c>
      <c r="U13" s="7">
        <v>1</v>
      </c>
      <c r="V13" s="7">
        <v>2</v>
      </c>
      <c r="W13" s="7">
        <v>11</v>
      </c>
      <c r="X13" s="7">
        <v>6</v>
      </c>
      <c r="Y13" s="7">
        <f t="shared" si="10"/>
        <v>1</v>
      </c>
      <c r="Z13" s="7">
        <f t="shared" si="11"/>
        <v>1</v>
      </c>
      <c r="AA13" s="7">
        <f t="shared" si="12"/>
        <v>4</v>
      </c>
      <c r="AB13" s="7">
        <f t="shared" si="13"/>
        <v>2</v>
      </c>
      <c r="AC13" s="7">
        <f t="shared" si="9"/>
        <v>1</v>
      </c>
      <c r="AD13" s="7">
        <f t="shared" si="14"/>
        <v>4</v>
      </c>
      <c r="AE13" s="7">
        <f t="shared" si="15"/>
        <v>37</v>
      </c>
      <c r="AF13" s="7">
        <f t="shared" si="16"/>
        <v>17</v>
      </c>
      <c r="AG13" s="7">
        <f t="shared" si="17"/>
        <v>67</v>
      </c>
    </row>
    <row r="14" spans="1:33" ht="45" x14ac:dyDescent="0.25">
      <c r="A14" s="4">
        <v>8</v>
      </c>
      <c r="B14" s="4">
        <v>64</v>
      </c>
      <c r="C14" s="5">
        <v>2708</v>
      </c>
      <c r="D14" s="4" t="s">
        <v>64</v>
      </c>
      <c r="E14" s="4" t="s">
        <v>22</v>
      </c>
      <c r="F14" s="4" t="s">
        <v>22</v>
      </c>
      <c r="G14" s="4" t="s">
        <v>138</v>
      </c>
      <c r="H14" s="7">
        <v>16</v>
      </c>
      <c r="I14" s="7">
        <f t="shared" si="1"/>
        <v>14</v>
      </c>
      <c r="J14" s="7">
        <f t="shared" si="2"/>
        <v>2</v>
      </c>
      <c r="K14" s="7">
        <f t="shared" si="3"/>
        <v>234</v>
      </c>
      <c r="L14" s="7">
        <f t="shared" si="4"/>
        <v>210</v>
      </c>
      <c r="M14" s="7">
        <f t="shared" si="5"/>
        <v>24</v>
      </c>
      <c r="N14" s="7">
        <f t="shared" si="6"/>
        <v>116</v>
      </c>
      <c r="O14" s="7">
        <v>3</v>
      </c>
      <c r="P14" s="7">
        <v>5</v>
      </c>
      <c r="Q14" s="7">
        <v>105</v>
      </c>
      <c r="R14" s="7">
        <v>3</v>
      </c>
      <c r="S14" s="7">
        <f t="shared" si="7"/>
        <v>21</v>
      </c>
      <c r="T14" s="7">
        <f t="shared" si="8"/>
        <v>19</v>
      </c>
      <c r="U14" s="7">
        <v>1</v>
      </c>
      <c r="V14" s="7">
        <v>2</v>
      </c>
      <c r="W14" s="7">
        <v>0</v>
      </c>
      <c r="X14" s="7">
        <v>0</v>
      </c>
      <c r="Y14" s="7">
        <f t="shared" si="10"/>
        <v>1</v>
      </c>
      <c r="Z14" s="7">
        <f t="shared" si="11"/>
        <v>1</v>
      </c>
      <c r="AA14" s="7">
        <f t="shared" si="12"/>
        <v>4</v>
      </c>
      <c r="AB14" s="7">
        <f t="shared" si="13"/>
        <v>2</v>
      </c>
      <c r="AC14" s="7">
        <f t="shared" si="9"/>
        <v>1</v>
      </c>
      <c r="AD14" s="7">
        <f t="shared" si="14"/>
        <v>4</v>
      </c>
      <c r="AE14" s="7">
        <f t="shared" si="15"/>
        <v>35</v>
      </c>
      <c r="AF14" s="7">
        <f t="shared" si="16"/>
        <v>16</v>
      </c>
      <c r="AG14" s="7">
        <f t="shared" si="17"/>
        <v>64</v>
      </c>
    </row>
    <row r="15" spans="1:33" ht="30" x14ac:dyDescent="0.25">
      <c r="A15" s="4">
        <v>9</v>
      </c>
      <c r="B15" s="4">
        <v>64</v>
      </c>
      <c r="C15" s="5">
        <v>2724</v>
      </c>
      <c r="D15" s="4" t="s">
        <v>119</v>
      </c>
      <c r="E15" s="4" t="s">
        <v>41</v>
      </c>
      <c r="F15" s="4" t="s">
        <v>41</v>
      </c>
      <c r="G15" s="4" t="s">
        <v>138</v>
      </c>
      <c r="H15" s="7">
        <v>20</v>
      </c>
      <c r="I15" s="7">
        <f t="shared" si="1"/>
        <v>18</v>
      </c>
      <c r="J15" s="7">
        <f t="shared" si="2"/>
        <v>2</v>
      </c>
      <c r="K15" s="7">
        <f t="shared" si="3"/>
        <v>294</v>
      </c>
      <c r="L15" s="7">
        <f t="shared" si="4"/>
        <v>270</v>
      </c>
      <c r="M15" s="7">
        <f t="shared" si="5"/>
        <v>24</v>
      </c>
      <c r="N15" s="7">
        <f t="shared" si="6"/>
        <v>116</v>
      </c>
      <c r="O15" s="7">
        <v>3</v>
      </c>
      <c r="P15" s="7">
        <v>5</v>
      </c>
      <c r="Q15" s="7">
        <v>105</v>
      </c>
      <c r="R15" s="7">
        <v>3</v>
      </c>
      <c r="S15" s="7">
        <f t="shared" si="7"/>
        <v>25</v>
      </c>
      <c r="T15" s="7">
        <f t="shared" si="8"/>
        <v>23</v>
      </c>
      <c r="U15" s="7">
        <v>1</v>
      </c>
      <c r="V15" s="7">
        <v>2</v>
      </c>
      <c r="W15" s="7">
        <v>13</v>
      </c>
      <c r="X15" s="7">
        <v>7</v>
      </c>
      <c r="Y15" s="7">
        <f t="shared" si="10"/>
        <v>1</v>
      </c>
      <c r="Z15" s="7">
        <f t="shared" si="11"/>
        <v>1</v>
      </c>
      <c r="AA15" s="7">
        <f t="shared" si="12"/>
        <v>4</v>
      </c>
      <c r="AB15" s="7">
        <f t="shared" si="13"/>
        <v>2</v>
      </c>
      <c r="AC15" s="7">
        <f t="shared" si="9"/>
        <v>1</v>
      </c>
      <c r="AD15" s="7">
        <f t="shared" si="14"/>
        <v>4</v>
      </c>
      <c r="AE15" s="7">
        <f t="shared" si="15"/>
        <v>43</v>
      </c>
      <c r="AF15" s="7">
        <f t="shared" si="16"/>
        <v>20</v>
      </c>
      <c r="AG15" s="7">
        <f t="shared" si="17"/>
        <v>76</v>
      </c>
    </row>
    <row r="16" spans="1:33" ht="45" x14ac:dyDescent="0.25">
      <c r="A16" s="4">
        <v>10</v>
      </c>
      <c r="B16" s="4">
        <v>57</v>
      </c>
      <c r="C16" s="5">
        <v>2729</v>
      </c>
      <c r="D16" s="4" t="s">
        <v>145</v>
      </c>
      <c r="E16" s="4" t="s">
        <v>35</v>
      </c>
      <c r="F16" s="4" t="s">
        <v>35</v>
      </c>
      <c r="G16" s="4" t="s">
        <v>138</v>
      </c>
      <c r="H16" s="7">
        <v>23</v>
      </c>
      <c r="I16" s="7">
        <f t="shared" si="1"/>
        <v>21</v>
      </c>
      <c r="J16" s="7">
        <f t="shared" si="2"/>
        <v>2</v>
      </c>
      <c r="K16" s="7">
        <f t="shared" si="3"/>
        <v>339</v>
      </c>
      <c r="L16" s="7">
        <f t="shared" si="4"/>
        <v>315</v>
      </c>
      <c r="M16" s="7">
        <f t="shared" si="5"/>
        <v>24</v>
      </c>
      <c r="N16" s="7">
        <f t="shared" si="6"/>
        <v>116</v>
      </c>
      <c r="O16" s="7">
        <v>3</v>
      </c>
      <c r="P16" s="7">
        <v>5</v>
      </c>
      <c r="Q16" s="7">
        <v>105</v>
      </c>
      <c r="R16" s="7">
        <v>3</v>
      </c>
      <c r="S16" s="7">
        <f t="shared" si="7"/>
        <v>28</v>
      </c>
      <c r="T16" s="7">
        <f t="shared" si="8"/>
        <v>26</v>
      </c>
      <c r="U16" s="7">
        <v>1</v>
      </c>
      <c r="V16" s="7">
        <v>2</v>
      </c>
      <c r="W16" s="7">
        <v>13</v>
      </c>
      <c r="X16" s="7">
        <v>7</v>
      </c>
      <c r="Y16" s="7">
        <f t="shared" si="10"/>
        <v>1</v>
      </c>
      <c r="Z16" s="7">
        <f t="shared" si="11"/>
        <v>1</v>
      </c>
      <c r="AA16" s="7">
        <f t="shared" si="12"/>
        <v>4</v>
      </c>
      <c r="AB16" s="7">
        <f t="shared" si="13"/>
        <v>2</v>
      </c>
      <c r="AC16" s="7">
        <f t="shared" si="9"/>
        <v>1</v>
      </c>
      <c r="AD16" s="7">
        <f t="shared" si="14"/>
        <v>4</v>
      </c>
      <c r="AE16" s="7">
        <f t="shared" si="15"/>
        <v>49</v>
      </c>
      <c r="AF16" s="7">
        <f t="shared" si="16"/>
        <v>23</v>
      </c>
      <c r="AG16" s="7">
        <f t="shared" si="17"/>
        <v>85</v>
      </c>
    </row>
    <row r="17" spans="1:33" ht="45" x14ac:dyDescent="0.25">
      <c r="A17" s="4">
        <v>11</v>
      </c>
      <c r="B17" s="4">
        <v>61</v>
      </c>
      <c r="C17" s="5">
        <v>2740</v>
      </c>
      <c r="D17" s="4" t="s">
        <v>65</v>
      </c>
      <c r="E17" s="4" t="s">
        <v>39</v>
      </c>
      <c r="F17" s="4" t="s">
        <v>39</v>
      </c>
      <c r="G17" s="4" t="s">
        <v>138</v>
      </c>
      <c r="H17" s="7">
        <v>22</v>
      </c>
      <c r="I17" s="7">
        <f t="shared" si="1"/>
        <v>20</v>
      </c>
      <c r="J17" s="7">
        <f t="shared" si="2"/>
        <v>2</v>
      </c>
      <c r="K17" s="7">
        <f t="shared" si="3"/>
        <v>324</v>
      </c>
      <c r="L17" s="7">
        <f t="shared" si="4"/>
        <v>300</v>
      </c>
      <c r="M17" s="7">
        <f t="shared" si="5"/>
        <v>24</v>
      </c>
      <c r="N17" s="7">
        <f t="shared" si="6"/>
        <v>116</v>
      </c>
      <c r="O17" s="7">
        <v>3</v>
      </c>
      <c r="P17" s="7">
        <v>5</v>
      </c>
      <c r="Q17" s="7">
        <v>105</v>
      </c>
      <c r="R17" s="7">
        <v>3</v>
      </c>
      <c r="S17" s="7">
        <f t="shared" si="7"/>
        <v>27</v>
      </c>
      <c r="T17" s="7">
        <f t="shared" si="8"/>
        <v>25</v>
      </c>
      <c r="U17" s="7">
        <v>1</v>
      </c>
      <c r="V17" s="7">
        <v>2</v>
      </c>
      <c r="W17" s="7">
        <v>14</v>
      </c>
      <c r="X17" s="7">
        <v>8</v>
      </c>
      <c r="Y17" s="7">
        <f t="shared" si="10"/>
        <v>1</v>
      </c>
      <c r="Z17" s="7">
        <f t="shared" si="11"/>
        <v>1</v>
      </c>
      <c r="AA17" s="7">
        <f t="shared" si="12"/>
        <v>4</v>
      </c>
      <c r="AB17" s="7">
        <f t="shared" si="13"/>
        <v>2</v>
      </c>
      <c r="AC17" s="7">
        <f t="shared" si="9"/>
        <v>1</v>
      </c>
      <c r="AD17" s="7">
        <f t="shared" si="14"/>
        <v>4</v>
      </c>
      <c r="AE17" s="7">
        <f t="shared" si="15"/>
        <v>47</v>
      </c>
      <c r="AF17" s="7">
        <f t="shared" si="16"/>
        <v>22</v>
      </c>
      <c r="AG17" s="7">
        <f t="shared" si="17"/>
        <v>82</v>
      </c>
    </row>
    <row r="18" spans="1:33" ht="45" x14ac:dyDescent="0.25">
      <c r="A18" s="4">
        <v>12</v>
      </c>
      <c r="B18" s="4">
        <v>65</v>
      </c>
      <c r="C18" s="5">
        <v>2785</v>
      </c>
      <c r="D18" s="4" t="s">
        <v>66</v>
      </c>
      <c r="E18" s="4" t="s">
        <v>42</v>
      </c>
      <c r="F18" s="4" t="s">
        <v>42</v>
      </c>
      <c r="G18" s="4" t="s">
        <v>138</v>
      </c>
      <c r="H18" s="7">
        <v>17</v>
      </c>
      <c r="I18" s="7">
        <f t="shared" si="1"/>
        <v>15</v>
      </c>
      <c r="J18" s="7">
        <f t="shared" si="2"/>
        <v>2</v>
      </c>
      <c r="K18" s="7">
        <f t="shared" si="3"/>
        <v>249</v>
      </c>
      <c r="L18" s="7">
        <f t="shared" si="4"/>
        <v>225</v>
      </c>
      <c r="M18" s="7">
        <f t="shared" si="5"/>
        <v>24</v>
      </c>
      <c r="N18" s="7">
        <f t="shared" si="6"/>
        <v>116</v>
      </c>
      <c r="O18" s="7">
        <v>3</v>
      </c>
      <c r="P18" s="7">
        <v>5</v>
      </c>
      <c r="Q18" s="7">
        <v>105</v>
      </c>
      <c r="R18" s="7">
        <v>3</v>
      </c>
      <c r="S18" s="7">
        <f t="shared" si="7"/>
        <v>22</v>
      </c>
      <c r="T18" s="7">
        <f t="shared" si="8"/>
        <v>20</v>
      </c>
      <c r="U18" s="7">
        <v>1</v>
      </c>
      <c r="V18" s="7">
        <v>2</v>
      </c>
      <c r="W18" s="7">
        <v>11</v>
      </c>
      <c r="X18" s="7">
        <v>6</v>
      </c>
      <c r="Y18" s="7">
        <f t="shared" si="10"/>
        <v>1</v>
      </c>
      <c r="Z18" s="7">
        <f t="shared" si="11"/>
        <v>1</v>
      </c>
      <c r="AA18" s="7">
        <f t="shared" si="12"/>
        <v>4</v>
      </c>
      <c r="AB18" s="7">
        <f t="shared" si="13"/>
        <v>2</v>
      </c>
      <c r="AC18" s="7">
        <f t="shared" si="9"/>
        <v>1</v>
      </c>
      <c r="AD18" s="7">
        <f t="shared" si="14"/>
        <v>4</v>
      </c>
      <c r="AE18" s="7">
        <f t="shared" si="15"/>
        <v>37</v>
      </c>
      <c r="AF18" s="7">
        <f t="shared" si="16"/>
        <v>17</v>
      </c>
      <c r="AG18" s="7">
        <f t="shared" si="17"/>
        <v>67</v>
      </c>
    </row>
    <row r="19" spans="1:33" ht="45" x14ac:dyDescent="0.25">
      <c r="A19" s="4">
        <v>13</v>
      </c>
      <c r="B19" s="4">
        <v>56</v>
      </c>
      <c r="C19" s="5">
        <v>2864</v>
      </c>
      <c r="D19" s="4" t="s">
        <v>67</v>
      </c>
      <c r="E19" s="4" t="s">
        <v>19</v>
      </c>
      <c r="F19" s="4" t="s">
        <v>19</v>
      </c>
      <c r="G19" s="4" t="s">
        <v>138</v>
      </c>
      <c r="H19" s="7">
        <v>20</v>
      </c>
      <c r="I19" s="7">
        <f t="shared" si="1"/>
        <v>18</v>
      </c>
      <c r="J19" s="7">
        <f t="shared" si="2"/>
        <v>2</v>
      </c>
      <c r="K19" s="7">
        <f t="shared" si="3"/>
        <v>294</v>
      </c>
      <c r="L19" s="7">
        <f t="shared" si="4"/>
        <v>270</v>
      </c>
      <c r="M19" s="7">
        <f t="shared" si="5"/>
        <v>24</v>
      </c>
      <c r="N19" s="7">
        <f t="shared" si="6"/>
        <v>116</v>
      </c>
      <c r="O19" s="7">
        <v>3</v>
      </c>
      <c r="P19" s="7">
        <v>5</v>
      </c>
      <c r="Q19" s="7">
        <v>105</v>
      </c>
      <c r="R19" s="7">
        <v>3</v>
      </c>
      <c r="S19" s="7">
        <f t="shared" si="7"/>
        <v>25</v>
      </c>
      <c r="T19" s="7">
        <f t="shared" si="8"/>
        <v>23</v>
      </c>
      <c r="U19" s="7">
        <v>1</v>
      </c>
      <c r="V19" s="7">
        <v>2</v>
      </c>
      <c r="W19" s="7">
        <v>13</v>
      </c>
      <c r="X19" s="7">
        <v>7</v>
      </c>
      <c r="Y19" s="7">
        <f t="shared" si="10"/>
        <v>1</v>
      </c>
      <c r="Z19" s="7">
        <f t="shared" si="11"/>
        <v>1</v>
      </c>
      <c r="AA19" s="7">
        <f t="shared" si="12"/>
        <v>4</v>
      </c>
      <c r="AB19" s="7">
        <f t="shared" si="13"/>
        <v>2</v>
      </c>
      <c r="AC19" s="7">
        <f t="shared" si="9"/>
        <v>1</v>
      </c>
      <c r="AD19" s="7">
        <f t="shared" si="14"/>
        <v>4</v>
      </c>
      <c r="AE19" s="7">
        <f t="shared" si="15"/>
        <v>43</v>
      </c>
      <c r="AF19" s="7">
        <f t="shared" si="16"/>
        <v>20</v>
      </c>
      <c r="AG19" s="7">
        <f t="shared" si="17"/>
        <v>76</v>
      </c>
    </row>
    <row r="20" spans="1:33" ht="45" x14ac:dyDescent="0.25">
      <c r="A20" s="4">
        <v>14</v>
      </c>
      <c r="B20" s="4">
        <v>61</v>
      </c>
      <c r="C20" s="5">
        <v>2870</v>
      </c>
      <c r="D20" s="4" t="s">
        <v>68</v>
      </c>
      <c r="E20" s="4" t="s">
        <v>13</v>
      </c>
      <c r="F20" s="4" t="s">
        <v>13</v>
      </c>
      <c r="G20" s="4" t="s">
        <v>138</v>
      </c>
      <c r="H20" s="7">
        <v>16</v>
      </c>
      <c r="I20" s="7">
        <f t="shared" si="1"/>
        <v>14</v>
      </c>
      <c r="J20" s="7">
        <f t="shared" si="2"/>
        <v>2</v>
      </c>
      <c r="K20" s="7">
        <f t="shared" si="3"/>
        <v>234</v>
      </c>
      <c r="L20" s="7">
        <f t="shared" si="4"/>
        <v>210</v>
      </c>
      <c r="M20" s="7">
        <f t="shared" si="5"/>
        <v>24</v>
      </c>
      <c r="N20" s="7">
        <f t="shared" si="6"/>
        <v>116</v>
      </c>
      <c r="O20" s="7">
        <v>3</v>
      </c>
      <c r="P20" s="7">
        <v>5</v>
      </c>
      <c r="Q20" s="7">
        <v>105</v>
      </c>
      <c r="R20" s="7">
        <v>3</v>
      </c>
      <c r="S20" s="7">
        <f t="shared" si="7"/>
        <v>21</v>
      </c>
      <c r="T20" s="7">
        <f t="shared" si="8"/>
        <v>19</v>
      </c>
      <c r="U20" s="7">
        <v>1</v>
      </c>
      <c r="V20" s="7">
        <v>2</v>
      </c>
      <c r="W20" s="7">
        <v>10</v>
      </c>
      <c r="X20" s="7">
        <v>6</v>
      </c>
      <c r="Y20" s="7">
        <f t="shared" si="10"/>
        <v>1</v>
      </c>
      <c r="Z20" s="7">
        <f t="shared" si="11"/>
        <v>1</v>
      </c>
      <c r="AA20" s="7">
        <f t="shared" si="12"/>
        <v>4</v>
      </c>
      <c r="AB20" s="7">
        <f t="shared" si="13"/>
        <v>2</v>
      </c>
      <c r="AC20" s="7">
        <f t="shared" si="9"/>
        <v>1</v>
      </c>
      <c r="AD20" s="7">
        <f t="shared" si="14"/>
        <v>4</v>
      </c>
      <c r="AE20" s="7">
        <f t="shared" si="15"/>
        <v>35</v>
      </c>
      <c r="AF20" s="7">
        <f t="shared" si="16"/>
        <v>16</v>
      </c>
      <c r="AG20" s="7">
        <f t="shared" si="17"/>
        <v>64</v>
      </c>
    </row>
    <row r="21" spans="1:33" ht="45" x14ac:dyDescent="0.25">
      <c r="A21" s="4">
        <v>15</v>
      </c>
      <c r="B21" s="4">
        <v>53</v>
      </c>
      <c r="C21" s="5">
        <v>2898</v>
      </c>
      <c r="D21" s="4" t="s">
        <v>69</v>
      </c>
      <c r="E21" s="4" t="s">
        <v>30</v>
      </c>
      <c r="F21" s="4" t="s">
        <v>30</v>
      </c>
      <c r="G21" s="4" t="s">
        <v>138</v>
      </c>
      <c r="H21" s="7">
        <v>16</v>
      </c>
      <c r="I21" s="7">
        <f t="shared" si="1"/>
        <v>14</v>
      </c>
      <c r="J21" s="7">
        <f t="shared" si="2"/>
        <v>2</v>
      </c>
      <c r="K21" s="7">
        <f t="shared" si="3"/>
        <v>234</v>
      </c>
      <c r="L21" s="7">
        <f t="shared" si="4"/>
        <v>210</v>
      </c>
      <c r="M21" s="7">
        <f t="shared" si="5"/>
        <v>24</v>
      </c>
      <c r="N21" s="7">
        <f t="shared" si="6"/>
        <v>116</v>
      </c>
      <c r="O21" s="7">
        <v>3</v>
      </c>
      <c r="P21" s="7">
        <v>5</v>
      </c>
      <c r="Q21" s="7">
        <v>105</v>
      </c>
      <c r="R21" s="7">
        <v>3</v>
      </c>
      <c r="S21" s="7">
        <f t="shared" si="7"/>
        <v>21</v>
      </c>
      <c r="T21" s="7">
        <f t="shared" si="8"/>
        <v>19</v>
      </c>
      <c r="U21" s="7">
        <v>1</v>
      </c>
      <c r="V21" s="7">
        <v>2</v>
      </c>
      <c r="W21" s="7">
        <v>10</v>
      </c>
      <c r="X21" s="7">
        <v>6</v>
      </c>
      <c r="Y21" s="7">
        <f t="shared" si="10"/>
        <v>1</v>
      </c>
      <c r="Z21" s="7">
        <f t="shared" si="11"/>
        <v>1</v>
      </c>
      <c r="AA21" s="7">
        <f t="shared" si="12"/>
        <v>4</v>
      </c>
      <c r="AB21" s="7">
        <f t="shared" si="13"/>
        <v>2</v>
      </c>
      <c r="AC21" s="7">
        <f t="shared" si="9"/>
        <v>1</v>
      </c>
      <c r="AD21" s="7">
        <f t="shared" si="14"/>
        <v>4</v>
      </c>
      <c r="AE21" s="7">
        <f t="shared" si="15"/>
        <v>35</v>
      </c>
      <c r="AF21" s="7">
        <f t="shared" si="16"/>
        <v>16</v>
      </c>
      <c r="AG21" s="7">
        <f t="shared" si="17"/>
        <v>64</v>
      </c>
    </row>
    <row r="22" spans="1:33" ht="30" x14ac:dyDescent="0.25">
      <c r="A22" s="4">
        <v>16</v>
      </c>
      <c r="B22" s="4">
        <v>58</v>
      </c>
      <c r="C22" s="5">
        <v>2916</v>
      </c>
      <c r="D22" s="4" t="s">
        <v>70</v>
      </c>
      <c r="E22" s="4" t="s">
        <v>36</v>
      </c>
      <c r="F22" s="4" t="s">
        <v>36</v>
      </c>
      <c r="G22" s="4" t="s">
        <v>138</v>
      </c>
      <c r="H22" s="7">
        <v>20</v>
      </c>
      <c r="I22" s="7">
        <f t="shared" si="1"/>
        <v>18</v>
      </c>
      <c r="J22" s="7">
        <f t="shared" si="2"/>
        <v>2</v>
      </c>
      <c r="K22" s="7">
        <f t="shared" si="3"/>
        <v>294</v>
      </c>
      <c r="L22" s="7">
        <f t="shared" si="4"/>
        <v>270</v>
      </c>
      <c r="M22" s="7">
        <f t="shared" si="5"/>
        <v>24</v>
      </c>
      <c r="N22" s="7">
        <f t="shared" si="6"/>
        <v>116</v>
      </c>
      <c r="O22" s="7">
        <v>3</v>
      </c>
      <c r="P22" s="7">
        <v>5</v>
      </c>
      <c r="Q22" s="7">
        <v>105</v>
      </c>
      <c r="R22" s="7">
        <v>3</v>
      </c>
      <c r="S22" s="7">
        <f t="shared" si="7"/>
        <v>25</v>
      </c>
      <c r="T22" s="7">
        <f t="shared" si="8"/>
        <v>23</v>
      </c>
      <c r="U22" s="7">
        <v>1</v>
      </c>
      <c r="V22" s="7">
        <v>2</v>
      </c>
      <c r="W22" s="7">
        <v>13</v>
      </c>
      <c r="X22" s="7">
        <v>7</v>
      </c>
      <c r="Y22" s="7">
        <f t="shared" si="10"/>
        <v>1</v>
      </c>
      <c r="Z22" s="7">
        <f t="shared" si="11"/>
        <v>1</v>
      </c>
      <c r="AA22" s="7">
        <f t="shared" si="12"/>
        <v>4</v>
      </c>
      <c r="AB22" s="7">
        <f t="shared" si="13"/>
        <v>2</v>
      </c>
      <c r="AC22" s="7">
        <f t="shared" si="9"/>
        <v>1</v>
      </c>
      <c r="AD22" s="7">
        <f t="shared" si="14"/>
        <v>4</v>
      </c>
      <c r="AE22" s="7">
        <f t="shared" si="15"/>
        <v>43</v>
      </c>
      <c r="AF22" s="7">
        <f t="shared" si="16"/>
        <v>20</v>
      </c>
      <c r="AG22" s="7">
        <f t="shared" si="17"/>
        <v>76</v>
      </c>
    </row>
    <row r="23" spans="1:33" ht="30" x14ac:dyDescent="0.25">
      <c r="A23" s="4">
        <v>17</v>
      </c>
      <c r="B23" s="4">
        <v>59</v>
      </c>
      <c r="C23" s="5">
        <v>2939</v>
      </c>
      <c r="D23" s="4" t="s">
        <v>148</v>
      </c>
      <c r="E23" s="4" t="s">
        <v>37</v>
      </c>
      <c r="F23" s="4" t="s">
        <v>37</v>
      </c>
      <c r="G23" s="4" t="s">
        <v>138</v>
      </c>
      <c r="H23" s="7">
        <v>18</v>
      </c>
      <c r="I23" s="7">
        <f t="shared" si="1"/>
        <v>16</v>
      </c>
      <c r="J23" s="7">
        <f t="shared" si="2"/>
        <v>2</v>
      </c>
      <c r="K23" s="7">
        <f t="shared" si="3"/>
        <v>264</v>
      </c>
      <c r="L23" s="7">
        <f t="shared" si="4"/>
        <v>240</v>
      </c>
      <c r="M23" s="7">
        <f t="shared" si="5"/>
        <v>24</v>
      </c>
      <c r="N23" s="7">
        <f t="shared" si="6"/>
        <v>116</v>
      </c>
      <c r="O23" s="7">
        <v>3</v>
      </c>
      <c r="P23" s="7">
        <v>5</v>
      </c>
      <c r="Q23" s="7">
        <v>105</v>
      </c>
      <c r="R23" s="7">
        <v>3</v>
      </c>
      <c r="S23" s="7">
        <f t="shared" si="7"/>
        <v>23</v>
      </c>
      <c r="T23" s="7">
        <f t="shared" si="8"/>
        <v>21</v>
      </c>
      <c r="U23" s="7">
        <v>1</v>
      </c>
      <c r="V23" s="7">
        <v>2</v>
      </c>
      <c r="W23" s="7">
        <v>13</v>
      </c>
      <c r="X23" s="7">
        <v>7</v>
      </c>
      <c r="Y23" s="7">
        <f t="shared" si="10"/>
        <v>1</v>
      </c>
      <c r="Z23" s="7">
        <f t="shared" si="10"/>
        <v>1</v>
      </c>
      <c r="AA23" s="7">
        <f t="shared" si="12"/>
        <v>4</v>
      </c>
      <c r="AB23" s="7">
        <f t="shared" si="13"/>
        <v>2</v>
      </c>
      <c r="AC23" s="7">
        <f t="shared" si="10"/>
        <v>1</v>
      </c>
      <c r="AD23" s="7">
        <f t="shared" si="14"/>
        <v>4</v>
      </c>
      <c r="AE23" s="7">
        <f t="shared" si="15"/>
        <v>39</v>
      </c>
      <c r="AF23" s="7">
        <f t="shared" si="16"/>
        <v>18</v>
      </c>
      <c r="AG23" s="7">
        <f t="shared" si="17"/>
        <v>70</v>
      </c>
    </row>
    <row r="24" spans="1:33" ht="45" x14ac:dyDescent="0.25">
      <c r="A24" s="4">
        <v>18</v>
      </c>
      <c r="B24" s="4">
        <v>51</v>
      </c>
      <c r="C24" s="5">
        <v>2947</v>
      </c>
      <c r="D24" s="4" t="s">
        <v>71</v>
      </c>
      <c r="E24" s="4" t="s">
        <v>28</v>
      </c>
      <c r="F24" s="4" t="s">
        <v>28</v>
      </c>
      <c r="G24" s="4" t="s">
        <v>138</v>
      </c>
      <c r="H24" s="7">
        <v>17</v>
      </c>
      <c r="I24" s="7">
        <f t="shared" si="1"/>
        <v>15</v>
      </c>
      <c r="J24" s="7">
        <f t="shared" si="2"/>
        <v>2</v>
      </c>
      <c r="K24" s="7">
        <f t="shared" si="3"/>
        <v>249</v>
      </c>
      <c r="L24" s="7">
        <f t="shared" si="4"/>
        <v>225</v>
      </c>
      <c r="M24" s="7">
        <f t="shared" si="5"/>
        <v>24</v>
      </c>
      <c r="N24" s="7">
        <f t="shared" si="6"/>
        <v>116</v>
      </c>
      <c r="O24" s="7">
        <v>3</v>
      </c>
      <c r="P24" s="7">
        <v>5</v>
      </c>
      <c r="Q24" s="7">
        <v>105</v>
      </c>
      <c r="R24" s="7">
        <v>3</v>
      </c>
      <c r="S24" s="7">
        <f t="shared" si="7"/>
        <v>22</v>
      </c>
      <c r="T24" s="7">
        <f t="shared" si="8"/>
        <v>20</v>
      </c>
      <c r="U24" s="7">
        <v>1</v>
      </c>
      <c r="V24" s="7">
        <v>2</v>
      </c>
      <c r="W24" s="7">
        <v>10</v>
      </c>
      <c r="X24" s="7">
        <v>5</v>
      </c>
      <c r="Y24" s="7">
        <f t="shared" si="10"/>
        <v>1</v>
      </c>
      <c r="Z24" s="7">
        <f t="shared" si="10"/>
        <v>1</v>
      </c>
      <c r="AA24" s="7">
        <f t="shared" si="12"/>
        <v>4</v>
      </c>
      <c r="AB24" s="7">
        <f t="shared" si="13"/>
        <v>2</v>
      </c>
      <c r="AC24" s="7">
        <f t="shared" si="10"/>
        <v>1</v>
      </c>
      <c r="AD24" s="7">
        <f t="shared" si="14"/>
        <v>4</v>
      </c>
      <c r="AE24" s="7">
        <f t="shared" si="15"/>
        <v>37</v>
      </c>
      <c r="AF24" s="7">
        <f t="shared" si="16"/>
        <v>17</v>
      </c>
      <c r="AG24" s="7">
        <f t="shared" si="17"/>
        <v>67</v>
      </c>
    </row>
    <row r="25" spans="1:33" ht="45" x14ac:dyDescent="0.25">
      <c r="A25" s="4">
        <v>19</v>
      </c>
      <c r="B25" s="4">
        <v>61</v>
      </c>
      <c r="C25" s="4">
        <v>2985</v>
      </c>
      <c r="D25" s="4" t="s">
        <v>72</v>
      </c>
      <c r="E25" s="4" t="s">
        <v>9</v>
      </c>
      <c r="F25" s="4" t="s">
        <v>9</v>
      </c>
      <c r="G25" s="4" t="s">
        <v>138</v>
      </c>
      <c r="H25" s="7">
        <v>19</v>
      </c>
      <c r="I25" s="7">
        <f t="shared" si="1"/>
        <v>17</v>
      </c>
      <c r="J25" s="7">
        <f t="shared" si="2"/>
        <v>2</v>
      </c>
      <c r="K25" s="7">
        <f t="shared" si="3"/>
        <v>279</v>
      </c>
      <c r="L25" s="7">
        <f t="shared" si="4"/>
        <v>255</v>
      </c>
      <c r="M25" s="7">
        <f t="shared" si="5"/>
        <v>24</v>
      </c>
      <c r="N25" s="7">
        <f t="shared" si="6"/>
        <v>116</v>
      </c>
      <c r="O25" s="7">
        <v>3</v>
      </c>
      <c r="P25" s="7">
        <v>5</v>
      </c>
      <c r="Q25" s="7">
        <v>105</v>
      </c>
      <c r="R25" s="7">
        <v>3</v>
      </c>
      <c r="S25" s="7">
        <f t="shared" si="7"/>
        <v>24</v>
      </c>
      <c r="T25" s="7">
        <f t="shared" si="8"/>
        <v>22</v>
      </c>
      <c r="U25" s="7">
        <v>1</v>
      </c>
      <c r="V25" s="7">
        <v>2</v>
      </c>
      <c r="W25" s="7">
        <v>12</v>
      </c>
      <c r="X25" s="7">
        <v>7</v>
      </c>
      <c r="Y25" s="7">
        <f t="shared" si="10"/>
        <v>1</v>
      </c>
      <c r="Z25" s="7">
        <f t="shared" si="10"/>
        <v>1</v>
      </c>
      <c r="AA25" s="7">
        <f t="shared" si="12"/>
        <v>4</v>
      </c>
      <c r="AB25" s="7">
        <f t="shared" si="13"/>
        <v>2</v>
      </c>
      <c r="AC25" s="7">
        <f t="shared" si="10"/>
        <v>1</v>
      </c>
      <c r="AD25" s="7">
        <f t="shared" si="14"/>
        <v>4</v>
      </c>
      <c r="AE25" s="7">
        <f t="shared" si="15"/>
        <v>41</v>
      </c>
      <c r="AF25" s="7">
        <f t="shared" si="16"/>
        <v>19</v>
      </c>
      <c r="AG25" s="7">
        <f t="shared" si="17"/>
        <v>73</v>
      </c>
    </row>
    <row r="26" spans="1:33" ht="45" x14ac:dyDescent="0.25">
      <c r="A26" s="4">
        <v>20</v>
      </c>
      <c r="B26" s="4">
        <v>61</v>
      </c>
      <c r="C26" s="4">
        <v>3000</v>
      </c>
      <c r="D26" s="4" t="s">
        <v>73</v>
      </c>
      <c r="E26" s="4" t="s">
        <v>53</v>
      </c>
      <c r="F26" s="4" t="s">
        <v>9</v>
      </c>
      <c r="G26" s="4" t="s">
        <v>138</v>
      </c>
      <c r="H26" s="7">
        <v>6</v>
      </c>
      <c r="I26" s="7">
        <v>0</v>
      </c>
      <c r="J26" s="7">
        <f t="shared" si="2"/>
        <v>6</v>
      </c>
      <c r="K26" s="7">
        <f>H26*12</f>
        <v>72</v>
      </c>
      <c r="L26" s="7">
        <f t="shared" si="4"/>
        <v>0</v>
      </c>
      <c r="M26" s="7">
        <f t="shared" si="5"/>
        <v>72</v>
      </c>
      <c r="N26" s="7">
        <f t="shared" si="6"/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f t="shared" si="10"/>
        <v>1</v>
      </c>
      <c r="Z26" s="7">
        <f t="shared" si="10"/>
        <v>1</v>
      </c>
      <c r="AA26" s="7">
        <f t="shared" si="12"/>
        <v>4</v>
      </c>
      <c r="AB26" s="7">
        <v>0</v>
      </c>
      <c r="AC26" s="7">
        <v>0</v>
      </c>
      <c r="AD26" s="7">
        <f t="shared" si="14"/>
        <v>4</v>
      </c>
      <c r="AE26" s="7">
        <f t="shared" si="15"/>
        <v>15</v>
      </c>
      <c r="AF26" s="7">
        <f t="shared" si="16"/>
        <v>6</v>
      </c>
      <c r="AG26" s="7">
        <f t="shared" si="17"/>
        <v>31</v>
      </c>
    </row>
    <row r="27" spans="1:33" ht="45" x14ac:dyDescent="0.25">
      <c r="A27" s="4">
        <v>21</v>
      </c>
      <c r="B27" s="4">
        <v>54</v>
      </c>
      <c r="C27" s="5">
        <v>3002</v>
      </c>
      <c r="D27" s="4" t="s">
        <v>74</v>
      </c>
      <c r="E27" s="4" t="s">
        <v>11</v>
      </c>
      <c r="F27" s="4" t="s">
        <v>11</v>
      </c>
      <c r="G27" s="4" t="s">
        <v>138</v>
      </c>
      <c r="H27" s="7">
        <v>17</v>
      </c>
      <c r="I27" s="7">
        <f t="shared" ref="I27:I33" si="18">H27-2</f>
        <v>15</v>
      </c>
      <c r="J27" s="7">
        <f t="shared" si="2"/>
        <v>2</v>
      </c>
      <c r="K27" s="7">
        <f t="shared" ref="K27:K33" si="19">(H27-2)*15+24</f>
        <v>249</v>
      </c>
      <c r="L27" s="7">
        <f t="shared" si="4"/>
        <v>225</v>
      </c>
      <c r="M27" s="7">
        <f t="shared" si="5"/>
        <v>24</v>
      </c>
      <c r="N27" s="7">
        <f t="shared" si="6"/>
        <v>116</v>
      </c>
      <c r="O27" s="7">
        <v>3</v>
      </c>
      <c r="P27" s="7">
        <v>5</v>
      </c>
      <c r="Q27" s="7">
        <v>105</v>
      </c>
      <c r="R27" s="7">
        <v>3</v>
      </c>
      <c r="S27" s="7">
        <f t="shared" ref="S27:S33" si="20">H27+5</f>
        <v>22</v>
      </c>
      <c r="T27" s="7">
        <f t="shared" ref="T27:T33" si="21">H27+3</f>
        <v>20</v>
      </c>
      <c r="U27" s="7">
        <v>1</v>
      </c>
      <c r="V27" s="7">
        <v>2</v>
      </c>
      <c r="W27" s="7">
        <v>10</v>
      </c>
      <c r="X27" s="7">
        <v>5</v>
      </c>
      <c r="Y27" s="7">
        <f t="shared" si="10"/>
        <v>1</v>
      </c>
      <c r="Z27" s="7">
        <f t="shared" si="10"/>
        <v>1</v>
      </c>
      <c r="AA27" s="7">
        <f t="shared" si="12"/>
        <v>4</v>
      </c>
      <c r="AB27" s="7">
        <f t="shared" si="13"/>
        <v>2</v>
      </c>
      <c r="AC27" s="7">
        <f t="shared" si="10"/>
        <v>1</v>
      </c>
      <c r="AD27" s="7">
        <f t="shared" si="14"/>
        <v>4</v>
      </c>
      <c r="AE27" s="7">
        <f t="shared" si="15"/>
        <v>37</v>
      </c>
      <c r="AF27" s="7">
        <f t="shared" si="16"/>
        <v>17</v>
      </c>
      <c r="AG27" s="7">
        <f t="shared" si="17"/>
        <v>67</v>
      </c>
    </row>
    <row r="28" spans="1:33" ht="45" x14ac:dyDescent="0.25">
      <c r="A28" s="4">
        <v>22</v>
      </c>
      <c r="B28" s="4">
        <v>66</v>
      </c>
      <c r="C28" s="5">
        <v>3010</v>
      </c>
      <c r="D28" s="4" t="s">
        <v>75</v>
      </c>
      <c r="E28" s="4" t="s">
        <v>24</v>
      </c>
      <c r="F28" s="4" t="s">
        <v>24</v>
      </c>
      <c r="G28" s="4" t="s">
        <v>138</v>
      </c>
      <c r="H28" s="7">
        <v>19</v>
      </c>
      <c r="I28" s="7">
        <f t="shared" si="18"/>
        <v>17</v>
      </c>
      <c r="J28" s="7">
        <f t="shared" ref="J28:J49" si="22">H28-I28</f>
        <v>2</v>
      </c>
      <c r="K28" s="7">
        <f t="shared" si="19"/>
        <v>279</v>
      </c>
      <c r="L28" s="7">
        <f t="shared" ref="L28:L51" si="23">I28*15</f>
        <v>255</v>
      </c>
      <c r="M28" s="7">
        <f t="shared" ref="M28:M51" si="24">J28*12</f>
        <v>24</v>
      </c>
      <c r="N28" s="7">
        <f t="shared" ref="N28:N49" si="25">SUM(O28:R28)</f>
        <v>116</v>
      </c>
      <c r="O28" s="7">
        <v>3</v>
      </c>
      <c r="P28" s="7">
        <v>5</v>
      </c>
      <c r="Q28" s="7">
        <v>105</v>
      </c>
      <c r="R28" s="7">
        <v>3</v>
      </c>
      <c r="S28" s="7">
        <f t="shared" si="20"/>
        <v>24</v>
      </c>
      <c r="T28" s="7">
        <f t="shared" si="21"/>
        <v>22</v>
      </c>
      <c r="U28" s="7">
        <v>1</v>
      </c>
      <c r="V28" s="7">
        <v>2</v>
      </c>
      <c r="W28" s="7">
        <v>12</v>
      </c>
      <c r="X28" s="7">
        <v>7</v>
      </c>
      <c r="Y28" s="7">
        <f t="shared" si="10"/>
        <v>1</v>
      </c>
      <c r="Z28" s="7">
        <f t="shared" si="10"/>
        <v>1</v>
      </c>
      <c r="AA28" s="7">
        <f t="shared" si="12"/>
        <v>4</v>
      </c>
      <c r="AB28" s="7">
        <f t="shared" si="13"/>
        <v>2</v>
      </c>
      <c r="AC28" s="7">
        <f t="shared" si="10"/>
        <v>1</v>
      </c>
      <c r="AD28" s="7">
        <f t="shared" si="14"/>
        <v>4</v>
      </c>
      <c r="AE28" s="7">
        <f t="shared" si="15"/>
        <v>41</v>
      </c>
      <c r="AF28" s="7">
        <f t="shared" si="16"/>
        <v>19</v>
      </c>
      <c r="AG28" s="7">
        <f t="shared" si="17"/>
        <v>73</v>
      </c>
    </row>
    <row r="29" spans="1:33" ht="30" x14ac:dyDescent="0.25">
      <c r="A29" s="4">
        <v>23</v>
      </c>
      <c r="B29" s="4">
        <v>56</v>
      </c>
      <c r="C29" s="5">
        <v>3055</v>
      </c>
      <c r="D29" s="4" t="s">
        <v>76</v>
      </c>
      <c r="E29" s="4" t="s">
        <v>34</v>
      </c>
      <c r="F29" s="4" t="s">
        <v>34</v>
      </c>
      <c r="G29" s="4" t="s">
        <v>138</v>
      </c>
      <c r="H29" s="7">
        <v>23</v>
      </c>
      <c r="I29" s="7">
        <f t="shared" si="18"/>
        <v>21</v>
      </c>
      <c r="J29" s="7">
        <f t="shared" si="22"/>
        <v>2</v>
      </c>
      <c r="K29" s="7">
        <f t="shared" si="19"/>
        <v>339</v>
      </c>
      <c r="L29" s="7">
        <f t="shared" si="23"/>
        <v>315</v>
      </c>
      <c r="M29" s="7">
        <f t="shared" si="24"/>
        <v>24</v>
      </c>
      <c r="N29" s="7">
        <f t="shared" si="25"/>
        <v>116</v>
      </c>
      <c r="O29" s="7">
        <v>3</v>
      </c>
      <c r="P29" s="7">
        <v>5</v>
      </c>
      <c r="Q29" s="7">
        <v>105</v>
      </c>
      <c r="R29" s="7">
        <v>3</v>
      </c>
      <c r="S29" s="7">
        <f t="shared" si="20"/>
        <v>28</v>
      </c>
      <c r="T29" s="7">
        <f t="shared" si="21"/>
        <v>26</v>
      </c>
      <c r="U29" s="7">
        <v>1</v>
      </c>
      <c r="V29" s="7">
        <v>2</v>
      </c>
      <c r="W29" s="7">
        <v>13</v>
      </c>
      <c r="X29" s="7">
        <v>7</v>
      </c>
      <c r="Y29" s="7">
        <f t="shared" si="10"/>
        <v>1</v>
      </c>
      <c r="Z29" s="7">
        <f t="shared" si="10"/>
        <v>1</v>
      </c>
      <c r="AA29" s="7">
        <f t="shared" si="12"/>
        <v>4</v>
      </c>
      <c r="AB29" s="7">
        <f t="shared" si="13"/>
        <v>2</v>
      </c>
      <c r="AC29" s="7">
        <f t="shared" si="10"/>
        <v>1</v>
      </c>
      <c r="AD29" s="7">
        <f t="shared" si="14"/>
        <v>4</v>
      </c>
      <c r="AE29" s="7">
        <f t="shared" si="15"/>
        <v>49</v>
      </c>
      <c r="AF29" s="7">
        <f t="shared" si="16"/>
        <v>23</v>
      </c>
      <c r="AG29" s="7">
        <f t="shared" si="17"/>
        <v>85</v>
      </c>
    </row>
    <row r="30" spans="1:33" ht="45" x14ac:dyDescent="0.25">
      <c r="A30" s="4">
        <v>24</v>
      </c>
      <c r="B30" s="4">
        <v>54</v>
      </c>
      <c r="C30" s="5">
        <v>3088</v>
      </c>
      <c r="D30" s="4" t="s">
        <v>146</v>
      </c>
      <c r="E30" s="4" t="s">
        <v>33</v>
      </c>
      <c r="F30" s="4" t="s">
        <v>33</v>
      </c>
      <c r="G30" s="4" t="s">
        <v>138</v>
      </c>
      <c r="H30" s="7">
        <v>22</v>
      </c>
      <c r="I30" s="7">
        <f t="shared" si="18"/>
        <v>20</v>
      </c>
      <c r="J30" s="7">
        <f t="shared" si="22"/>
        <v>2</v>
      </c>
      <c r="K30" s="7">
        <f t="shared" si="19"/>
        <v>324</v>
      </c>
      <c r="L30" s="7">
        <f t="shared" si="23"/>
        <v>300</v>
      </c>
      <c r="M30" s="7">
        <f t="shared" si="24"/>
        <v>24</v>
      </c>
      <c r="N30" s="7">
        <f t="shared" si="25"/>
        <v>116</v>
      </c>
      <c r="O30" s="7">
        <v>3</v>
      </c>
      <c r="P30" s="7">
        <v>5</v>
      </c>
      <c r="Q30" s="7">
        <v>105</v>
      </c>
      <c r="R30" s="7">
        <v>3</v>
      </c>
      <c r="S30" s="7">
        <f t="shared" si="20"/>
        <v>27</v>
      </c>
      <c r="T30" s="7">
        <f t="shared" si="21"/>
        <v>25</v>
      </c>
      <c r="U30" s="7">
        <v>1</v>
      </c>
      <c r="V30" s="7">
        <v>2</v>
      </c>
      <c r="W30" s="7">
        <v>13</v>
      </c>
      <c r="X30" s="7">
        <v>7</v>
      </c>
      <c r="Y30" s="7">
        <f t="shared" si="10"/>
        <v>1</v>
      </c>
      <c r="Z30" s="7">
        <f t="shared" si="10"/>
        <v>1</v>
      </c>
      <c r="AA30" s="7">
        <f t="shared" si="12"/>
        <v>4</v>
      </c>
      <c r="AB30" s="7">
        <f t="shared" si="13"/>
        <v>2</v>
      </c>
      <c r="AC30" s="7">
        <f t="shared" si="10"/>
        <v>1</v>
      </c>
      <c r="AD30" s="7">
        <f t="shared" si="14"/>
        <v>4</v>
      </c>
      <c r="AE30" s="7">
        <f t="shared" si="15"/>
        <v>47</v>
      </c>
      <c r="AF30" s="7">
        <f t="shared" si="16"/>
        <v>22</v>
      </c>
      <c r="AG30" s="7">
        <f t="shared" si="17"/>
        <v>82</v>
      </c>
    </row>
    <row r="31" spans="1:33" ht="45" x14ac:dyDescent="0.25">
      <c r="A31" s="4">
        <v>25</v>
      </c>
      <c r="B31" s="4">
        <v>67</v>
      </c>
      <c r="C31" s="5">
        <v>3104</v>
      </c>
      <c r="D31" s="4" t="s">
        <v>77</v>
      </c>
      <c r="E31" s="4" t="s">
        <v>25</v>
      </c>
      <c r="F31" s="4" t="s">
        <v>25</v>
      </c>
      <c r="G31" s="4" t="s">
        <v>138</v>
      </c>
      <c r="H31" s="7">
        <v>20</v>
      </c>
      <c r="I31" s="7">
        <f t="shared" si="18"/>
        <v>18</v>
      </c>
      <c r="J31" s="7">
        <f t="shared" si="22"/>
        <v>2</v>
      </c>
      <c r="K31" s="7">
        <f t="shared" si="19"/>
        <v>294</v>
      </c>
      <c r="L31" s="7">
        <f t="shared" si="23"/>
        <v>270</v>
      </c>
      <c r="M31" s="7">
        <f t="shared" si="24"/>
        <v>24</v>
      </c>
      <c r="N31" s="7">
        <f t="shared" si="25"/>
        <v>116</v>
      </c>
      <c r="O31" s="7">
        <v>3</v>
      </c>
      <c r="P31" s="7">
        <v>5</v>
      </c>
      <c r="Q31" s="7">
        <v>105</v>
      </c>
      <c r="R31" s="7">
        <v>3</v>
      </c>
      <c r="S31" s="7">
        <f t="shared" si="20"/>
        <v>25</v>
      </c>
      <c r="T31" s="7">
        <f t="shared" si="21"/>
        <v>23</v>
      </c>
      <c r="U31" s="7">
        <v>1</v>
      </c>
      <c r="V31" s="7">
        <v>2</v>
      </c>
      <c r="W31" s="7">
        <v>13</v>
      </c>
      <c r="X31" s="7">
        <v>7</v>
      </c>
      <c r="Y31" s="7">
        <f t="shared" si="10"/>
        <v>1</v>
      </c>
      <c r="Z31" s="7">
        <f t="shared" si="10"/>
        <v>1</v>
      </c>
      <c r="AA31" s="7">
        <f t="shared" si="12"/>
        <v>4</v>
      </c>
      <c r="AB31" s="7">
        <f t="shared" si="13"/>
        <v>2</v>
      </c>
      <c r="AC31" s="7">
        <f t="shared" si="10"/>
        <v>1</v>
      </c>
      <c r="AD31" s="7">
        <f t="shared" si="14"/>
        <v>4</v>
      </c>
      <c r="AE31" s="7">
        <f t="shared" si="15"/>
        <v>43</v>
      </c>
      <c r="AF31" s="7">
        <f t="shared" si="16"/>
        <v>20</v>
      </c>
      <c r="AG31" s="7">
        <f t="shared" si="17"/>
        <v>76</v>
      </c>
    </row>
    <row r="32" spans="1:33" ht="45" x14ac:dyDescent="0.25">
      <c r="A32" s="4">
        <v>26</v>
      </c>
      <c r="B32" s="4">
        <v>66</v>
      </c>
      <c r="C32" s="5">
        <v>3115</v>
      </c>
      <c r="D32" s="4" t="s">
        <v>78</v>
      </c>
      <c r="E32" s="4" t="s">
        <v>48</v>
      </c>
      <c r="F32" s="4" t="s">
        <v>48</v>
      </c>
      <c r="G32" s="4" t="s">
        <v>138</v>
      </c>
      <c r="H32" s="7">
        <v>16</v>
      </c>
      <c r="I32" s="7">
        <f t="shared" si="18"/>
        <v>14</v>
      </c>
      <c r="J32" s="7">
        <f t="shared" si="22"/>
        <v>2</v>
      </c>
      <c r="K32" s="7">
        <f t="shared" si="19"/>
        <v>234</v>
      </c>
      <c r="L32" s="7">
        <f t="shared" si="23"/>
        <v>210</v>
      </c>
      <c r="M32" s="7">
        <f t="shared" si="24"/>
        <v>24</v>
      </c>
      <c r="N32" s="7">
        <f t="shared" si="25"/>
        <v>116</v>
      </c>
      <c r="O32" s="7">
        <v>3</v>
      </c>
      <c r="P32" s="7">
        <v>5</v>
      </c>
      <c r="Q32" s="7">
        <v>105</v>
      </c>
      <c r="R32" s="7">
        <v>3</v>
      </c>
      <c r="S32" s="7">
        <f t="shared" si="20"/>
        <v>21</v>
      </c>
      <c r="T32" s="7">
        <f t="shared" si="21"/>
        <v>19</v>
      </c>
      <c r="U32" s="7">
        <v>1</v>
      </c>
      <c r="V32" s="7">
        <v>2</v>
      </c>
      <c r="W32" s="7">
        <v>10</v>
      </c>
      <c r="X32" s="7">
        <v>6</v>
      </c>
      <c r="Y32" s="7">
        <f t="shared" si="10"/>
        <v>1</v>
      </c>
      <c r="Z32" s="7">
        <f t="shared" si="10"/>
        <v>1</v>
      </c>
      <c r="AA32" s="7">
        <f t="shared" si="12"/>
        <v>4</v>
      </c>
      <c r="AB32" s="7">
        <f t="shared" si="13"/>
        <v>2</v>
      </c>
      <c r="AC32" s="7">
        <f t="shared" si="10"/>
        <v>1</v>
      </c>
      <c r="AD32" s="7">
        <f t="shared" si="14"/>
        <v>4</v>
      </c>
      <c r="AE32" s="7">
        <f t="shared" si="15"/>
        <v>35</v>
      </c>
      <c r="AF32" s="7">
        <f t="shared" si="16"/>
        <v>16</v>
      </c>
      <c r="AG32" s="7">
        <f t="shared" si="17"/>
        <v>64</v>
      </c>
    </row>
    <row r="33" spans="1:33" ht="45" x14ac:dyDescent="0.25">
      <c r="A33" s="4">
        <v>27</v>
      </c>
      <c r="B33" s="4">
        <v>62</v>
      </c>
      <c r="C33" s="5">
        <v>3122</v>
      </c>
      <c r="D33" s="4" t="s">
        <v>79</v>
      </c>
      <c r="E33" s="4" t="s">
        <v>17</v>
      </c>
      <c r="F33" s="4" t="s">
        <v>17</v>
      </c>
      <c r="G33" s="4" t="s">
        <v>138</v>
      </c>
      <c r="H33" s="7">
        <v>23</v>
      </c>
      <c r="I33" s="7">
        <f t="shared" si="18"/>
        <v>21</v>
      </c>
      <c r="J33" s="7">
        <f t="shared" si="22"/>
        <v>2</v>
      </c>
      <c r="K33" s="7">
        <f t="shared" si="19"/>
        <v>339</v>
      </c>
      <c r="L33" s="7">
        <f t="shared" si="23"/>
        <v>315</v>
      </c>
      <c r="M33" s="7">
        <f t="shared" si="24"/>
        <v>24</v>
      </c>
      <c r="N33" s="7">
        <f t="shared" si="25"/>
        <v>116</v>
      </c>
      <c r="O33" s="7">
        <v>3</v>
      </c>
      <c r="P33" s="7">
        <v>5</v>
      </c>
      <c r="Q33" s="7">
        <v>105</v>
      </c>
      <c r="R33" s="7">
        <v>3</v>
      </c>
      <c r="S33" s="7">
        <f t="shared" si="20"/>
        <v>28</v>
      </c>
      <c r="T33" s="7">
        <f t="shared" si="21"/>
        <v>26</v>
      </c>
      <c r="U33" s="7">
        <v>1</v>
      </c>
      <c r="V33" s="7">
        <v>2</v>
      </c>
      <c r="W33" s="7">
        <v>13</v>
      </c>
      <c r="X33" s="7">
        <v>7</v>
      </c>
      <c r="Y33" s="7">
        <f t="shared" si="10"/>
        <v>1</v>
      </c>
      <c r="Z33" s="7">
        <f t="shared" si="10"/>
        <v>1</v>
      </c>
      <c r="AA33" s="7">
        <f t="shared" si="12"/>
        <v>4</v>
      </c>
      <c r="AB33" s="7">
        <f t="shared" si="13"/>
        <v>2</v>
      </c>
      <c r="AC33" s="7">
        <f t="shared" si="10"/>
        <v>1</v>
      </c>
      <c r="AD33" s="7">
        <f t="shared" si="14"/>
        <v>4</v>
      </c>
      <c r="AE33" s="7">
        <f t="shared" si="15"/>
        <v>49</v>
      </c>
      <c r="AF33" s="7">
        <f t="shared" si="16"/>
        <v>23</v>
      </c>
      <c r="AG33" s="7">
        <f t="shared" si="17"/>
        <v>85</v>
      </c>
    </row>
    <row r="34" spans="1:33" ht="45" x14ac:dyDescent="0.25">
      <c r="A34" s="4">
        <v>28</v>
      </c>
      <c r="B34" s="4">
        <v>62</v>
      </c>
      <c r="C34" s="5">
        <v>3123</v>
      </c>
      <c r="D34" s="4" t="s">
        <v>143</v>
      </c>
      <c r="E34" s="4" t="s">
        <v>55</v>
      </c>
      <c r="F34" s="4" t="s">
        <v>17</v>
      </c>
      <c r="G34" s="4" t="s">
        <v>138</v>
      </c>
      <c r="H34" s="7">
        <v>10</v>
      </c>
      <c r="I34" s="7">
        <v>0</v>
      </c>
      <c r="J34" s="7">
        <f t="shared" si="22"/>
        <v>10</v>
      </c>
      <c r="K34" s="7">
        <f>H34*12</f>
        <v>120</v>
      </c>
      <c r="L34" s="7">
        <f t="shared" si="23"/>
        <v>0</v>
      </c>
      <c r="M34" s="7">
        <f t="shared" si="24"/>
        <v>120</v>
      </c>
      <c r="N34" s="7">
        <f t="shared" si="25"/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f t="shared" si="10"/>
        <v>1</v>
      </c>
      <c r="Z34" s="7">
        <f t="shared" si="10"/>
        <v>1</v>
      </c>
      <c r="AA34" s="7">
        <f t="shared" si="12"/>
        <v>4</v>
      </c>
      <c r="AB34" s="7">
        <v>0</v>
      </c>
      <c r="AC34" s="7">
        <v>0</v>
      </c>
      <c r="AD34" s="7">
        <f t="shared" si="14"/>
        <v>4</v>
      </c>
      <c r="AE34" s="7">
        <f t="shared" si="15"/>
        <v>23</v>
      </c>
      <c r="AF34" s="7">
        <f t="shared" si="16"/>
        <v>10</v>
      </c>
      <c r="AG34" s="7">
        <f t="shared" si="17"/>
        <v>43</v>
      </c>
    </row>
    <row r="35" spans="1:33" ht="45" x14ac:dyDescent="0.25">
      <c r="A35" s="4">
        <v>29</v>
      </c>
      <c r="B35" s="4">
        <v>60</v>
      </c>
      <c r="C35" s="5">
        <v>3147</v>
      </c>
      <c r="D35" s="4" t="s">
        <v>80</v>
      </c>
      <c r="E35" s="4" t="s">
        <v>21</v>
      </c>
      <c r="F35" s="4" t="s">
        <v>21</v>
      </c>
      <c r="G35" s="4" t="s">
        <v>138</v>
      </c>
      <c r="H35" s="7">
        <v>19</v>
      </c>
      <c r="I35" s="7">
        <f>H35-2</f>
        <v>17</v>
      </c>
      <c r="J35" s="7">
        <f t="shared" si="22"/>
        <v>2</v>
      </c>
      <c r="K35" s="7">
        <f>(H35-2)*15+24</f>
        <v>279</v>
      </c>
      <c r="L35" s="7">
        <f t="shared" si="23"/>
        <v>255</v>
      </c>
      <c r="M35" s="7">
        <f t="shared" si="24"/>
        <v>24</v>
      </c>
      <c r="N35" s="7">
        <f t="shared" si="25"/>
        <v>116</v>
      </c>
      <c r="O35" s="7">
        <v>3</v>
      </c>
      <c r="P35" s="7">
        <v>5</v>
      </c>
      <c r="Q35" s="7">
        <v>105</v>
      </c>
      <c r="R35" s="7">
        <v>3</v>
      </c>
      <c r="S35" s="7">
        <f>H35+5</f>
        <v>24</v>
      </c>
      <c r="T35" s="7">
        <f>H35+3</f>
        <v>22</v>
      </c>
      <c r="U35" s="7">
        <v>1</v>
      </c>
      <c r="V35" s="7">
        <v>2</v>
      </c>
      <c r="W35" s="7">
        <v>12</v>
      </c>
      <c r="X35" s="7">
        <v>7</v>
      </c>
      <c r="Y35" s="7">
        <f t="shared" si="10"/>
        <v>1</v>
      </c>
      <c r="Z35" s="7">
        <f t="shared" si="10"/>
        <v>1</v>
      </c>
      <c r="AA35" s="7">
        <f t="shared" si="12"/>
        <v>4</v>
      </c>
      <c r="AB35" s="7">
        <f t="shared" si="13"/>
        <v>2</v>
      </c>
      <c r="AC35" s="7">
        <f t="shared" si="10"/>
        <v>1</v>
      </c>
      <c r="AD35" s="7">
        <f t="shared" si="14"/>
        <v>4</v>
      </c>
      <c r="AE35" s="7">
        <f t="shared" si="15"/>
        <v>41</v>
      </c>
      <c r="AF35" s="7">
        <f t="shared" si="16"/>
        <v>19</v>
      </c>
      <c r="AG35" s="7">
        <f t="shared" si="17"/>
        <v>73</v>
      </c>
    </row>
    <row r="36" spans="1:33" ht="45" x14ac:dyDescent="0.25">
      <c r="A36" s="4">
        <v>30</v>
      </c>
      <c r="B36" s="4">
        <v>54</v>
      </c>
      <c r="C36" s="5">
        <v>3247</v>
      </c>
      <c r="D36" s="4" t="s">
        <v>122</v>
      </c>
      <c r="E36" s="4" t="s">
        <v>18</v>
      </c>
      <c r="F36" s="4" t="s">
        <v>18</v>
      </c>
      <c r="G36" s="4" t="s">
        <v>138</v>
      </c>
      <c r="H36" s="7">
        <v>20</v>
      </c>
      <c r="I36" s="7">
        <f>H36-2</f>
        <v>18</v>
      </c>
      <c r="J36" s="7">
        <f t="shared" si="22"/>
        <v>2</v>
      </c>
      <c r="K36" s="7">
        <f>(H36-2)*15+24</f>
        <v>294</v>
      </c>
      <c r="L36" s="7">
        <f t="shared" si="23"/>
        <v>270</v>
      </c>
      <c r="M36" s="7">
        <f t="shared" si="24"/>
        <v>24</v>
      </c>
      <c r="N36" s="7">
        <f t="shared" si="25"/>
        <v>116</v>
      </c>
      <c r="O36" s="7">
        <v>3</v>
      </c>
      <c r="P36" s="7">
        <v>5</v>
      </c>
      <c r="Q36" s="7">
        <v>105</v>
      </c>
      <c r="R36" s="7">
        <v>3</v>
      </c>
      <c r="S36" s="7">
        <f>H36+5</f>
        <v>25</v>
      </c>
      <c r="T36" s="7">
        <f>H36+3</f>
        <v>23</v>
      </c>
      <c r="U36" s="7">
        <v>1</v>
      </c>
      <c r="V36" s="7">
        <v>2</v>
      </c>
      <c r="W36" s="7">
        <v>13</v>
      </c>
      <c r="X36" s="7">
        <v>7</v>
      </c>
      <c r="Y36" s="7">
        <f t="shared" si="10"/>
        <v>1</v>
      </c>
      <c r="Z36" s="7">
        <f t="shared" si="10"/>
        <v>1</v>
      </c>
      <c r="AA36" s="7">
        <f t="shared" si="12"/>
        <v>4</v>
      </c>
      <c r="AB36" s="7">
        <f t="shared" si="13"/>
        <v>2</v>
      </c>
      <c r="AC36" s="7">
        <f t="shared" si="10"/>
        <v>1</v>
      </c>
      <c r="AD36" s="7">
        <f t="shared" si="14"/>
        <v>4</v>
      </c>
      <c r="AE36" s="7">
        <f t="shared" si="15"/>
        <v>43</v>
      </c>
      <c r="AF36" s="7">
        <f t="shared" si="16"/>
        <v>20</v>
      </c>
      <c r="AG36" s="7">
        <f t="shared" si="17"/>
        <v>76</v>
      </c>
    </row>
    <row r="37" spans="1:33" ht="45" x14ac:dyDescent="0.25">
      <c r="A37" s="4">
        <v>31</v>
      </c>
      <c r="B37" s="4">
        <v>54</v>
      </c>
      <c r="C37" s="5">
        <v>3248</v>
      </c>
      <c r="D37" s="4" t="s">
        <v>81</v>
      </c>
      <c r="E37" s="4" t="s">
        <v>54</v>
      </c>
      <c r="F37" s="4" t="s">
        <v>135</v>
      </c>
      <c r="G37" s="4" t="s">
        <v>138</v>
      </c>
      <c r="H37" s="7">
        <v>9</v>
      </c>
      <c r="I37" s="7">
        <v>0</v>
      </c>
      <c r="J37" s="7">
        <f t="shared" si="22"/>
        <v>9</v>
      </c>
      <c r="K37" s="7">
        <f>H37*12</f>
        <v>108</v>
      </c>
      <c r="L37" s="7">
        <f t="shared" si="23"/>
        <v>0</v>
      </c>
      <c r="M37" s="7">
        <f t="shared" si="24"/>
        <v>108</v>
      </c>
      <c r="N37" s="7">
        <f t="shared" si="25"/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f t="shared" si="10"/>
        <v>1</v>
      </c>
      <c r="Z37" s="7">
        <f t="shared" si="10"/>
        <v>1</v>
      </c>
      <c r="AA37" s="7">
        <f t="shared" si="12"/>
        <v>4</v>
      </c>
      <c r="AB37" s="7">
        <v>0</v>
      </c>
      <c r="AC37" s="7">
        <v>0</v>
      </c>
      <c r="AD37" s="7">
        <f t="shared" si="14"/>
        <v>4</v>
      </c>
      <c r="AE37" s="7">
        <f t="shared" si="15"/>
        <v>21</v>
      </c>
      <c r="AF37" s="7">
        <f t="shared" si="16"/>
        <v>9</v>
      </c>
      <c r="AG37" s="7">
        <f t="shared" si="17"/>
        <v>40</v>
      </c>
    </row>
    <row r="38" spans="1:33" ht="45" x14ac:dyDescent="0.25">
      <c r="A38" s="4">
        <v>32</v>
      </c>
      <c r="B38" s="4">
        <v>51</v>
      </c>
      <c r="C38" s="5">
        <v>3289</v>
      </c>
      <c r="D38" s="4" t="s">
        <v>82</v>
      </c>
      <c r="E38" s="4" t="s">
        <v>56</v>
      </c>
      <c r="F38" s="4" t="s">
        <v>136</v>
      </c>
      <c r="G38" s="4" t="s">
        <v>139</v>
      </c>
      <c r="H38" s="7">
        <v>6</v>
      </c>
      <c r="I38" s="7">
        <v>0</v>
      </c>
      <c r="J38" s="7">
        <f t="shared" si="22"/>
        <v>6</v>
      </c>
      <c r="K38" s="7">
        <f>H38*12</f>
        <v>72</v>
      </c>
      <c r="L38" s="7">
        <f t="shared" si="23"/>
        <v>0</v>
      </c>
      <c r="M38" s="7">
        <f t="shared" si="24"/>
        <v>72</v>
      </c>
      <c r="N38" s="7">
        <f t="shared" si="25"/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f t="shared" si="10"/>
        <v>1</v>
      </c>
      <c r="Z38" s="7">
        <f t="shared" si="10"/>
        <v>1</v>
      </c>
      <c r="AA38" s="7">
        <f t="shared" si="12"/>
        <v>4</v>
      </c>
      <c r="AB38" s="7">
        <v>0</v>
      </c>
      <c r="AC38" s="7">
        <v>0</v>
      </c>
      <c r="AD38" s="7">
        <f t="shared" si="14"/>
        <v>4</v>
      </c>
      <c r="AE38" s="7">
        <f t="shared" si="15"/>
        <v>15</v>
      </c>
      <c r="AF38" s="7">
        <f t="shared" si="16"/>
        <v>6</v>
      </c>
      <c r="AG38" s="7">
        <f t="shared" si="17"/>
        <v>31</v>
      </c>
    </row>
    <row r="39" spans="1:33" ht="45" x14ac:dyDescent="0.25">
      <c r="A39" s="4">
        <v>33</v>
      </c>
      <c r="B39" s="4">
        <v>66</v>
      </c>
      <c r="C39" s="5">
        <v>2779</v>
      </c>
      <c r="D39" s="4" t="s">
        <v>121</v>
      </c>
      <c r="E39" s="4" t="s">
        <v>10</v>
      </c>
      <c r="F39" s="4" t="s">
        <v>10</v>
      </c>
      <c r="G39" s="4" t="s">
        <v>138</v>
      </c>
      <c r="H39" s="7">
        <v>20</v>
      </c>
      <c r="I39" s="7">
        <f t="shared" ref="I39:I51" si="26">H39-2</f>
        <v>18</v>
      </c>
      <c r="J39" s="7">
        <f t="shared" si="22"/>
        <v>2</v>
      </c>
      <c r="K39" s="7">
        <f t="shared" ref="K39:K51" si="27">(H39-2)*15+24</f>
        <v>294</v>
      </c>
      <c r="L39" s="7">
        <f t="shared" si="23"/>
        <v>270</v>
      </c>
      <c r="M39" s="7">
        <f t="shared" si="24"/>
        <v>24</v>
      </c>
      <c r="N39" s="7">
        <f t="shared" si="25"/>
        <v>116</v>
      </c>
      <c r="O39" s="7">
        <v>3</v>
      </c>
      <c r="P39" s="7">
        <v>5</v>
      </c>
      <c r="Q39" s="7">
        <v>105</v>
      </c>
      <c r="R39" s="7">
        <v>3</v>
      </c>
      <c r="S39" s="7">
        <f t="shared" ref="S39:S51" si="28">H39+5</f>
        <v>25</v>
      </c>
      <c r="T39" s="7">
        <f t="shared" ref="T39:T51" si="29">H39+3</f>
        <v>23</v>
      </c>
      <c r="U39" s="7">
        <v>1</v>
      </c>
      <c r="V39" s="7">
        <v>2</v>
      </c>
      <c r="W39" s="7">
        <v>10</v>
      </c>
      <c r="X39" s="7">
        <v>6</v>
      </c>
      <c r="Y39" s="7">
        <f t="shared" si="10"/>
        <v>1</v>
      </c>
      <c r="Z39" s="7">
        <f t="shared" si="10"/>
        <v>1</v>
      </c>
      <c r="AA39" s="7">
        <f t="shared" si="12"/>
        <v>4</v>
      </c>
      <c r="AB39" s="7">
        <f t="shared" si="13"/>
        <v>2</v>
      </c>
      <c r="AC39" s="7">
        <f t="shared" si="10"/>
        <v>1</v>
      </c>
      <c r="AD39" s="7">
        <f t="shared" si="14"/>
        <v>4</v>
      </c>
      <c r="AE39" s="7">
        <f t="shared" si="15"/>
        <v>43</v>
      </c>
      <c r="AF39" s="7">
        <f t="shared" si="16"/>
        <v>20</v>
      </c>
      <c r="AG39" s="7">
        <f t="shared" si="17"/>
        <v>76</v>
      </c>
    </row>
    <row r="40" spans="1:33" ht="45" x14ac:dyDescent="0.25">
      <c r="A40" s="4">
        <v>34</v>
      </c>
      <c r="B40" s="4">
        <v>63</v>
      </c>
      <c r="C40" s="5">
        <v>3340</v>
      </c>
      <c r="D40" s="4" t="s">
        <v>83</v>
      </c>
      <c r="E40" s="4" t="s">
        <v>15</v>
      </c>
      <c r="F40" s="4" t="s">
        <v>15</v>
      </c>
      <c r="G40" s="4" t="s">
        <v>138</v>
      </c>
      <c r="H40" s="7">
        <v>17</v>
      </c>
      <c r="I40" s="7">
        <f t="shared" si="26"/>
        <v>15</v>
      </c>
      <c r="J40" s="7">
        <f t="shared" si="22"/>
        <v>2</v>
      </c>
      <c r="K40" s="7">
        <f t="shared" si="27"/>
        <v>249</v>
      </c>
      <c r="L40" s="7">
        <f t="shared" si="23"/>
        <v>225</v>
      </c>
      <c r="M40" s="7">
        <f t="shared" si="24"/>
        <v>24</v>
      </c>
      <c r="N40" s="7">
        <f t="shared" si="25"/>
        <v>116</v>
      </c>
      <c r="O40" s="7">
        <v>3</v>
      </c>
      <c r="P40" s="7">
        <v>5</v>
      </c>
      <c r="Q40" s="7">
        <v>105</v>
      </c>
      <c r="R40" s="7">
        <v>3</v>
      </c>
      <c r="S40" s="7">
        <f t="shared" si="28"/>
        <v>22</v>
      </c>
      <c r="T40" s="7">
        <f t="shared" si="29"/>
        <v>20</v>
      </c>
      <c r="U40" s="7">
        <v>1</v>
      </c>
      <c r="V40" s="7">
        <v>2</v>
      </c>
      <c r="W40" s="7">
        <v>11</v>
      </c>
      <c r="X40" s="7">
        <v>6</v>
      </c>
      <c r="Y40" s="7">
        <f t="shared" ref="Y40:AC56" si="30">$H$7/$H$7</f>
        <v>1</v>
      </c>
      <c r="Z40" s="7">
        <f t="shared" si="30"/>
        <v>1</v>
      </c>
      <c r="AA40" s="7">
        <f t="shared" si="12"/>
        <v>4</v>
      </c>
      <c r="AB40" s="7">
        <f t="shared" si="13"/>
        <v>2</v>
      </c>
      <c r="AC40" s="7">
        <f t="shared" si="30"/>
        <v>1</v>
      </c>
      <c r="AD40" s="7">
        <f t="shared" si="14"/>
        <v>4</v>
      </c>
      <c r="AE40" s="7">
        <f t="shared" si="15"/>
        <v>37</v>
      </c>
      <c r="AF40" s="7">
        <f t="shared" si="16"/>
        <v>17</v>
      </c>
      <c r="AG40" s="7">
        <f t="shared" si="17"/>
        <v>67</v>
      </c>
    </row>
    <row r="41" spans="1:33" ht="45" x14ac:dyDescent="0.25">
      <c r="A41" s="4">
        <v>35</v>
      </c>
      <c r="B41" s="4">
        <v>52</v>
      </c>
      <c r="C41" s="5">
        <v>3343</v>
      </c>
      <c r="D41" s="4" t="s">
        <v>84</v>
      </c>
      <c r="E41" s="4" t="s">
        <v>29</v>
      </c>
      <c r="F41" s="4" t="s">
        <v>29</v>
      </c>
      <c r="G41" s="4" t="s">
        <v>138</v>
      </c>
      <c r="H41" s="7">
        <v>23</v>
      </c>
      <c r="I41" s="7">
        <f t="shared" si="26"/>
        <v>21</v>
      </c>
      <c r="J41" s="7">
        <f t="shared" si="22"/>
        <v>2</v>
      </c>
      <c r="K41" s="7">
        <f t="shared" si="27"/>
        <v>339</v>
      </c>
      <c r="L41" s="7">
        <f t="shared" si="23"/>
        <v>315</v>
      </c>
      <c r="M41" s="7">
        <f t="shared" si="24"/>
        <v>24</v>
      </c>
      <c r="N41" s="7">
        <f t="shared" si="25"/>
        <v>116</v>
      </c>
      <c r="O41" s="7">
        <v>3</v>
      </c>
      <c r="P41" s="7">
        <v>5</v>
      </c>
      <c r="Q41" s="7">
        <v>105</v>
      </c>
      <c r="R41" s="7">
        <v>3</v>
      </c>
      <c r="S41" s="7">
        <f t="shared" si="28"/>
        <v>28</v>
      </c>
      <c r="T41" s="7">
        <f t="shared" si="29"/>
        <v>26</v>
      </c>
      <c r="U41" s="7">
        <v>1</v>
      </c>
      <c r="V41" s="7">
        <v>2</v>
      </c>
      <c r="W41" s="7">
        <v>13</v>
      </c>
      <c r="X41" s="7">
        <v>7</v>
      </c>
      <c r="Y41" s="7">
        <f t="shared" si="30"/>
        <v>1</v>
      </c>
      <c r="Z41" s="7">
        <f t="shared" si="30"/>
        <v>1</v>
      </c>
      <c r="AA41" s="7">
        <f t="shared" si="12"/>
        <v>4</v>
      </c>
      <c r="AB41" s="7">
        <f t="shared" si="13"/>
        <v>2</v>
      </c>
      <c r="AC41" s="7">
        <f t="shared" si="30"/>
        <v>1</v>
      </c>
      <c r="AD41" s="7">
        <f t="shared" si="14"/>
        <v>4</v>
      </c>
      <c r="AE41" s="7">
        <f t="shared" si="15"/>
        <v>49</v>
      </c>
      <c r="AF41" s="7">
        <f t="shared" si="16"/>
        <v>23</v>
      </c>
      <c r="AG41" s="7">
        <f t="shared" si="17"/>
        <v>85</v>
      </c>
    </row>
    <row r="42" spans="1:33" ht="45" x14ac:dyDescent="0.25">
      <c r="A42" s="4">
        <v>36</v>
      </c>
      <c r="B42" s="4">
        <v>67</v>
      </c>
      <c r="C42" s="5">
        <v>3362</v>
      </c>
      <c r="D42" s="4" t="s">
        <v>85</v>
      </c>
      <c r="E42" s="4" t="s">
        <v>43</v>
      </c>
      <c r="F42" s="4" t="s">
        <v>43</v>
      </c>
      <c r="G42" s="4" t="s">
        <v>138</v>
      </c>
      <c r="H42" s="7">
        <v>23</v>
      </c>
      <c r="I42" s="7">
        <f t="shared" si="26"/>
        <v>21</v>
      </c>
      <c r="J42" s="7">
        <f t="shared" si="22"/>
        <v>2</v>
      </c>
      <c r="K42" s="7">
        <f t="shared" si="27"/>
        <v>339</v>
      </c>
      <c r="L42" s="7">
        <f t="shared" si="23"/>
        <v>315</v>
      </c>
      <c r="M42" s="7">
        <f t="shared" si="24"/>
        <v>24</v>
      </c>
      <c r="N42" s="7">
        <f t="shared" si="25"/>
        <v>116</v>
      </c>
      <c r="O42" s="7">
        <v>3</v>
      </c>
      <c r="P42" s="7">
        <v>5</v>
      </c>
      <c r="Q42" s="7">
        <v>105</v>
      </c>
      <c r="R42" s="7">
        <v>3</v>
      </c>
      <c r="S42" s="7">
        <f t="shared" si="28"/>
        <v>28</v>
      </c>
      <c r="T42" s="7">
        <f t="shared" si="29"/>
        <v>26</v>
      </c>
      <c r="U42" s="7">
        <v>1</v>
      </c>
      <c r="V42" s="7">
        <v>2</v>
      </c>
      <c r="W42" s="7">
        <v>13</v>
      </c>
      <c r="X42" s="7">
        <v>7</v>
      </c>
      <c r="Y42" s="7">
        <f t="shared" si="30"/>
        <v>1</v>
      </c>
      <c r="Z42" s="7">
        <f t="shared" si="30"/>
        <v>1</v>
      </c>
      <c r="AA42" s="7">
        <f t="shared" si="12"/>
        <v>4</v>
      </c>
      <c r="AB42" s="7">
        <f t="shared" si="13"/>
        <v>2</v>
      </c>
      <c r="AC42" s="7">
        <f t="shared" si="30"/>
        <v>1</v>
      </c>
      <c r="AD42" s="7">
        <f t="shared" si="14"/>
        <v>4</v>
      </c>
      <c r="AE42" s="7">
        <f t="shared" si="15"/>
        <v>49</v>
      </c>
      <c r="AF42" s="7">
        <f t="shared" si="16"/>
        <v>23</v>
      </c>
      <c r="AG42" s="7">
        <f t="shared" si="17"/>
        <v>85</v>
      </c>
    </row>
    <row r="43" spans="1:33" ht="45" x14ac:dyDescent="0.25">
      <c r="A43" s="4">
        <v>37</v>
      </c>
      <c r="B43" s="4">
        <v>57</v>
      </c>
      <c r="C43" s="5">
        <v>3398</v>
      </c>
      <c r="D43" s="4" t="s">
        <v>86</v>
      </c>
      <c r="E43" s="4" t="s">
        <v>20</v>
      </c>
      <c r="F43" s="4" t="s">
        <v>20</v>
      </c>
      <c r="G43" s="4" t="s">
        <v>138</v>
      </c>
      <c r="H43" s="7">
        <v>15</v>
      </c>
      <c r="I43" s="7">
        <f t="shared" si="26"/>
        <v>13</v>
      </c>
      <c r="J43" s="7">
        <f t="shared" si="22"/>
        <v>2</v>
      </c>
      <c r="K43" s="7">
        <f t="shared" si="27"/>
        <v>219</v>
      </c>
      <c r="L43" s="7">
        <f t="shared" si="23"/>
        <v>195</v>
      </c>
      <c r="M43" s="7">
        <f t="shared" si="24"/>
        <v>24</v>
      </c>
      <c r="N43" s="7">
        <f t="shared" si="25"/>
        <v>116</v>
      </c>
      <c r="O43" s="7">
        <v>3</v>
      </c>
      <c r="P43" s="7">
        <v>5</v>
      </c>
      <c r="Q43" s="7">
        <v>105</v>
      </c>
      <c r="R43" s="7">
        <v>3</v>
      </c>
      <c r="S43" s="7">
        <f t="shared" si="28"/>
        <v>20</v>
      </c>
      <c r="T43" s="7">
        <f t="shared" si="29"/>
        <v>18</v>
      </c>
      <c r="U43" s="7">
        <v>1</v>
      </c>
      <c r="V43" s="7">
        <v>2</v>
      </c>
      <c r="W43" s="7">
        <v>0</v>
      </c>
      <c r="X43" s="7">
        <v>0</v>
      </c>
      <c r="Y43" s="7">
        <f t="shared" si="30"/>
        <v>1</v>
      </c>
      <c r="Z43" s="7">
        <f t="shared" si="30"/>
        <v>1</v>
      </c>
      <c r="AA43" s="7">
        <f t="shared" si="12"/>
        <v>4</v>
      </c>
      <c r="AB43" s="7">
        <f t="shared" si="13"/>
        <v>2</v>
      </c>
      <c r="AC43" s="7">
        <f t="shared" si="30"/>
        <v>1</v>
      </c>
      <c r="AD43" s="7">
        <f t="shared" si="14"/>
        <v>4</v>
      </c>
      <c r="AE43" s="7">
        <f t="shared" si="15"/>
        <v>33</v>
      </c>
      <c r="AF43" s="7">
        <f t="shared" si="16"/>
        <v>15</v>
      </c>
      <c r="AG43" s="7">
        <f t="shared" si="17"/>
        <v>61</v>
      </c>
    </row>
    <row r="44" spans="1:33" ht="45" x14ac:dyDescent="0.25">
      <c r="A44" s="4">
        <v>38</v>
      </c>
      <c r="B44" s="4">
        <v>56</v>
      </c>
      <c r="C44" s="5">
        <v>3410</v>
      </c>
      <c r="D44" s="4" t="s">
        <v>87</v>
      </c>
      <c r="E44" s="4" t="s">
        <v>45</v>
      </c>
      <c r="F44" s="4" t="s">
        <v>45</v>
      </c>
      <c r="G44" s="4" t="s">
        <v>138</v>
      </c>
      <c r="H44" s="7">
        <v>17</v>
      </c>
      <c r="I44" s="7">
        <f t="shared" si="26"/>
        <v>15</v>
      </c>
      <c r="J44" s="7">
        <f t="shared" si="22"/>
        <v>2</v>
      </c>
      <c r="K44" s="7">
        <f t="shared" si="27"/>
        <v>249</v>
      </c>
      <c r="L44" s="7">
        <f t="shared" si="23"/>
        <v>225</v>
      </c>
      <c r="M44" s="7">
        <f t="shared" si="24"/>
        <v>24</v>
      </c>
      <c r="N44" s="7">
        <f t="shared" si="25"/>
        <v>116</v>
      </c>
      <c r="O44" s="7">
        <v>3</v>
      </c>
      <c r="P44" s="7">
        <v>5</v>
      </c>
      <c r="Q44" s="7">
        <v>105</v>
      </c>
      <c r="R44" s="7">
        <v>3</v>
      </c>
      <c r="S44" s="7">
        <f t="shared" si="28"/>
        <v>22</v>
      </c>
      <c r="T44" s="7">
        <f t="shared" si="29"/>
        <v>20</v>
      </c>
      <c r="U44" s="7">
        <v>1</v>
      </c>
      <c r="V44" s="7">
        <v>2</v>
      </c>
      <c r="W44" s="7">
        <v>11</v>
      </c>
      <c r="X44" s="7">
        <v>6</v>
      </c>
      <c r="Y44" s="7">
        <f t="shared" si="30"/>
        <v>1</v>
      </c>
      <c r="Z44" s="7">
        <f t="shared" si="30"/>
        <v>1</v>
      </c>
      <c r="AA44" s="7">
        <f t="shared" si="12"/>
        <v>4</v>
      </c>
      <c r="AB44" s="7">
        <f t="shared" si="13"/>
        <v>2</v>
      </c>
      <c r="AC44" s="7">
        <f t="shared" si="30"/>
        <v>1</v>
      </c>
      <c r="AD44" s="7">
        <f t="shared" si="14"/>
        <v>4</v>
      </c>
      <c r="AE44" s="7">
        <f t="shared" si="15"/>
        <v>37</v>
      </c>
      <c r="AF44" s="7">
        <f t="shared" si="16"/>
        <v>17</v>
      </c>
      <c r="AG44" s="7">
        <f t="shared" si="17"/>
        <v>67</v>
      </c>
    </row>
    <row r="45" spans="1:33" ht="45" x14ac:dyDescent="0.25">
      <c r="A45" s="4">
        <v>39</v>
      </c>
      <c r="B45" s="4">
        <v>65</v>
      </c>
      <c r="C45" s="5">
        <v>3430</v>
      </c>
      <c r="D45" s="4" t="s">
        <v>88</v>
      </c>
      <c r="E45" s="4" t="s">
        <v>16</v>
      </c>
      <c r="F45" s="4" t="s">
        <v>16</v>
      </c>
      <c r="G45" s="4" t="s">
        <v>138</v>
      </c>
      <c r="H45" s="7">
        <v>17</v>
      </c>
      <c r="I45" s="7">
        <f t="shared" si="26"/>
        <v>15</v>
      </c>
      <c r="J45" s="7">
        <f t="shared" si="22"/>
        <v>2</v>
      </c>
      <c r="K45" s="7">
        <f t="shared" si="27"/>
        <v>249</v>
      </c>
      <c r="L45" s="7">
        <f t="shared" si="23"/>
        <v>225</v>
      </c>
      <c r="M45" s="7">
        <f t="shared" si="24"/>
        <v>24</v>
      </c>
      <c r="N45" s="7">
        <f t="shared" si="25"/>
        <v>116</v>
      </c>
      <c r="O45" s="7">
        <v>3</v>
      </c>
      <c r="P45" s="7">
        <v>5</v>
      </c>
      <c r="Q45" s="7">
        <v>105</v>
      </c>
      <c r="R45" s="7">
        <v>3</v>
      </c>
      <c r="S45" s="7">
        <f t="shared" si="28"/>
        <v>22</v>
      </c>
      <c r="T45" s="7">
        <f t="shared" si="29"/>
        <v>20</v>
      </c>
      <c r="U45" s="7">
        <v>1</v>
      </c>
      <c r="V45" s="7">
        <v>2</v>
      </c>
      <c r="W45" s="7">
        <v>11</v>
      </c>
      <c r="X45" s="7">
        <v>6</v>
      </c>
      <c r="Y45" s="7">
        <f t="shared" si="30"/>
        <v>1</v>
      </c>
      <c r="Z45" s="7">
        <f t="shared" si="30"/>
        <v>1</v>
      </c>
      <c r="AA45" s="7">
        <f t="shared" si="12"/>
        <v>4</v>
      </c>
      <c r="AB45" s="7">
        <f t="shared" si="13"/>
        <v>2</v>
      </c>
      <c r="AC45" s="7">
        <f t="shared" si="30"/>
        <v>1</v>
      </c>
      <c r="AD45" s="7">
        <f t="shared" si="14"/>
        <v>4</v>
      </c>
      <c r="AE45" s="7">
        <f t="shared" si="15"/>
        <v>37</v>
      </c>
      <c r="AF45" s="7">
        <f t="shared" si="16"/>
        <v>17</v>
      </c>
      <c r="AG45" s="7">
        <f t="shared" si="17"/>
        <v>67</v>
      </c>
    </row>
    <row r="46" spans="1:33" ht="45" x14ac:dyDescent="0.25">
      <c r="A46" s="4">
        <v>40</v>
      </c>
      <c r="B46" s="4">
        <v>60</v>
      </c>
      <c r="C46" s="5">
        <v>3431</v>
      </c>
      <c r="D46" s="4" t="s">
        <v>89</v>
      </c>
      <c r="E46" s="4" t="s">
        <v>38</v>
      </c>
      <c r="F46" s="4" t="s">
        <v>38</v>
      </c>
      <c r="G46" s="4" t="s">
        <v>138</v>
      </c>
      <c r="H46" s="7">
        <v>10</v>
      </c>
      <c r="I46" s="7">
        <f t="shared" si="26"/>
        <v>8</v>
      </c>
      <c r="J46" s="7">
        <f t="shared" si="22"/>
        <v>2</v>
      </c>
      <c r="K46" s="7">
        <f t="shared" si="27"/>
        <v>144</v>
      </c>
      <c r="L46" s="7">
        <f t="shared" si="23"/>
        <v>120</v>
      </c>
      <c r="M46" s="7">
        <f t="shared" si="24"/>
        <v>24</v>
      </c>
      <c r="N46" s="7">
        <f t="shared" si="25"/>
        <v>116</v>
      </c>
      <c r="O46" s="7">
        <v>3</v>
      </c>
      <c r="P46" s="7">
        <v>5</v>
      </c>
      <c r="Q46" s="7">
        <v>105</v>
      </c>
      <c r="R46" s="7">
        <v>3</v>
      </c>
      <c r="S46" s="7">
        <f t="shared" si="28"/>
        <v>15</v>
      </c>
      <c r="T46" s="7">
        <f t="shared" si="29"/>
        <v>13</v>
      </c>
      <c r="U46" s="7">
        <v>1</v>
      </c>
      <c r="V46" s="7">
        <v>2</v>
      </c>
      <c r="W46" s="7">
        <v>7</v>
      </c>
      <c r="X46" s="7">
        <v>3</v>
      </c>
      <c r="Y46" s="7">
        <f t="shared" si="30"/>
        <v>1</v>
      </c>
      <c r="Z46" s="7">
        <f t="shared" si="30"/>
        <v>1</v>
      </c>
      <c r="AA46" s="7">
        <f t="shared" si="12"/>
        <v>4</v>
      </c>
      <c r="AB46" s="7">
        <f t="shared" si="13"/>
        <v>2</v>
      </c>
      <c r="AC46" s="7">
        <f t="shared" si="30"/>
        <v>1</v>
      </c>
      <c r="AD46" s="7">
        <f t="shared" si="14"/>
        <v>4</v>
      </c>
      <c r="AE46" s="7">
        <f t="shared" si="15"/>
        <v>23</v>
      </c>
      <c r="AF46" s="7">
        <f t="shared" si="16"/>
        <v>10</v>
      </c>
      <c r="AG46" s="7">
        <f t="shared" si="17"/>
        <v>46</v>
      </c>
    </row>
    <row r="47" spans="1:33" ht="45" x14ac:dyDescent="0.25">
      <c r="A47" s="4">
        <v>41</v>
      </c>
      <c r="B47" s="4">
        <v>53</v>
      </c>
      <c r="C47" s="5">
        <v>3484</v>
      </c>
      <c r="D47" s="4" t="s">
        <v>91</v>
      </c>
      <c r="E47" s="4" t="s">
        <v>31</v>
      </c>
      <c r="F47" s="4" t="s">
        <v>31</v>
      </c>
      <c r="G47" s="4" t="s">
        <v>138</v>
      </c>
      <c r="H47" s="7">
        <v>18</v>
      </c>
      <c r="I47" s="7">
        <f t="shared" si="26"/>
        <v>16</v>
      </c>
      <c r="J47" s="7">
        <f t="shared" si="22"/>
        <v>2</v>
      </c>
      <c r="K47" s="7">
        <f t="shared" si="27"/>
        <v>264</v>
      </c>
      <c r="L47" s="7">
        <f t="shared" si="23"/>
        <v>240</v>
      </c>
      <c r="M47" s="7">
        <f t="shared" si="24"/>
        <v>24</v>
      </c>
      <c r="N47" s="7">
        <f t="shared" si="25"/>
        <v>116</v>
      </c>
      <c r="O47" s="7">
        <v>3</v>
      </c>
      <c r="P47" s="7">
        <v>5</v>
      </c>
      <c r="Q47" s="7">
        <v>105</v>
      </c>
      <c r="R47" s="7">
        <v>3</v>
      </c>
      <c r="S47" s="7">
        <f t="shared" si="28"/>
        <v>23</v>
      </c>
      <c r="T47" s="7">
        <f t="shared" si="29"/>
        <v>21</v>
      </c>
      <c r="U47" s="7">
        <v>1</v>
      </c>
      <c r="V47" s="7">
        <v>2</v>
      </c>
      <c r="W47" s="7">
        <v>12</v>
      </c>
      <c r="X47" s="7">
        <v>6</v>
      </c>
      <c r="Y47" s="7">
        <f t="shared" si="30"/>
        <v>1</v>
      </c>
      <c r="Z47" s="7">
        <f t="shared" si="30"/>
        <v>1</v>
      </c>
      <c r="AA47" s="7">
        <f t="shared" si="12"/>
        <v>4</v>
      </c>
      <c r="AB47" s="7">
        <f t="shared" si="13"/>
        <v>2</v>
      </c>
      <c r="AC47" s="7">
        <f t="shared" si="30"/>
        <v>1</v>
      </c>
      <c r="AD47" s="7">
        <f t="shared" si="14"/>
        <v>4</v>
      </c>
      <c r="AE47" s="7">
        <f t="shared" si="15"/>
        <v>39</v>
      </c>
      <c r="AF47" s="7">
        <f t="shared" si="16"/>
        <v>18</v>
      </c>
      <c r="AG47" s="7">
        <f t="shared" si="17"/>
        <v>70</v>
      </c>
    </row>
    <row r="48" spans="1:33" ht="45" x14ac:dyDescent="0.25">
      <c r="A48" s="4">
        <v>42</v>
      </c>
      <c r="B48" s="4">
        <v>60</v>
      </c>
      <c r="C48" s="5">
        <v>3550</v>
      </c>
      <c r="D48" s="4" t="s">
        <v>92</v>
      </c>
      <c r="E48" s="4" t="s">
        <v>46</v>
      </c>
      <c r="F48" s="4" t="s">
        <v>46</v>
      </c>
      <c r="G48" s="4" t="s">
        <v>138</v>
      </c>
      <c r="H48" s="7">
        <v>17</v>
      </c>
      <c r="I48" s="7">
        <f t="shared" si="26"/>
        <v>15</v>
      </c>
      <c r="J48" s="7">
        <f t="shared" si="22"/>
        <v>2</v>
      </c>
      <c r="K48" s="7">
        <f t="shared" si="27"/>
        <v>249</v>
      </c>
      <c r="L48" s="7">
        <f t="shared" si="23"/>
        <v>225</v>
      </c>
      <c r="M48" s="7">
        <f t="shared" si="24"/>
        <v>24</v>
      </c>
      <c r="N48" s="7">
        <f t="shared" si="25"/>
        <v>116</v>
      </c>
      <c r="O48" s="7">
        <v>3</v>
      </c>
      <c r="P48" s="7">
        <v>5</v>
      </c>
      <c r="Q48" s="7">
        <v>105</v>
      </c>
      <c r="R48" s="7">
        <v>3</v>
      </c>
      <c r="S48" s="7">
        <f t="shared" si="28"/>
        <v>22</v>
      </c>
      <c r="T48" s="7">
        <f t="shared" si="29"/>
        <v>20</v>
      </c>
      <c r="U48" s="7">
        <v>1</v>
      </c>
      <c r="V48" s="7">
        <v>2</v>
      </c>
      <c r="W48" s="7">
        <v>10</v>
      </c>
      <c r="X48" s="7">
        <v>5</v>
      </c>
      <c r="Y48" s="7">
        <f t="shared" si="30"/>
        <v>1</v>
      </c>
      <c r="Z48" s="7">
        <f t="shared" si="30"/>
        <v>1</v>
      </c>
      <c r="AA48" s="7">
        <f t="shared" si="12"/>
        <v>4</v>
      </c>
      <c r="AB48" s="7">
        <f t="shared" si="13"/>
        <v>2</v>
      </c>
      <c r="AC48" s="7">
        <f t="shared" si="30"/>
        <v>1</v>
      </c>
      <c r="AD48" s="7">
        <f t="shared" si="14"/>
        <v>4</v>
      </c>
      <c r="AE48" s="7">
        <f t="shared" si="15"/>
        <v>37</v>
      </c>
      <c r="AF48" s="7">
        <f t="shared" si="16"/>
        <v>17</v>
      </c>
      <c r="AG48" s="7">
        <f t="shared" si="17"/>
        <v>67</v>
      </c>
    </row>
    <row r="49" spans="1:33" ht="45" x14ac:dyDescent="0.25">
      <c r="A49" s="4">
        <v>43</v>
      </c>
      <c r="B49" s="4">
        <v>55</v>
      </c>
      <c r="C49" s="5">
        <v>3577</v>
      </c>
      <c r="D49" s="4" t="s">
        <v>93</v>
      </c>
      <c r="E49" s="4" t="s">
        <v>12</v>
      </c>
      <c r="F49" s="4" t="s">
        <v>12</v>
      </c>
      <c r="G49" s="4" t="s">
        <v>138</v>
      </c>
      <c r="H49" s="7">
        <v>17</v>
      </c>
      <c r="I49" s="7">
        <f t="shared" si="26"/>
        <v>15</v>
      </c>
      <c r="J49" s="7">
        <f t="shared" si="22"/>
        <v>2</v>
      </c>
      <c r="K49" s="7">
        <f t="shared" si="27"/>
        <v>249</v>
      </c>
      <c r="L49" s="7">
        <f t="shared" si="23"/>
        <v>225</v>
      </c>
      <c r="M49" s="7">
        <f t="shared" si="24"/>
        <v>24</v>
      </c>
      <c r="N49" s="7">
        <f t="shared" si="25"/>
        <v>116</v>
      </c>
      <c r="O49" s="7">
        <v>3</v>
      </c>
      <c r="P49" s="7">
        <v>5</v>
      </c>
      <c r="Q49" s="7">
        <v>105</v>
      </c>
      <c r="R49" s="7">
        <v>3</v>
      </c>
      <c r="S49" s="7">
        <f t="shared" si="28"/>
        <v>22</v>
      </c>
      <c r="T49" s="7">
        <f t="shared" si="29"/>
        <v>20</v>
      </c>
      <c r="U49" s="7">
        <v>1</v>
      </c>
      <c r="V49" s="7">
        <v>2</v>
      </c>
      <c r="W49" s="7">
        <v>11</v>
      </c>
      <c r="X49" s="7">
        <v>6</v>
      </c>
      <c r="Y49" s="7">
        <f t="shared" si="30"/>
        <v>1</v>
      </c>
      <c r="Z49" s="7">
        <f t="shared" si="30"/>
        <v>1</v>
      </c>
      <c r="AA49" s="7">
        <f t="shared" si="12"/>
        <v>4</v>
      </c>
      <c r="AB49" s="7">
        <f t="shared" si="13"/>
        <v>2</v>
      </c>
      <c r="AC49" s="7">
        <f t="shared" si="30"/>
        <v>1</v>
      </c>
      <c r="AD49" s="7">
        <f t="shared" si="14"/>
        <v>4</v>
      </c>
      <c r="AE49" s="7">
        <f t="shared" si="15"/>
        <v>37</v>
      </c>
      <c r="AF49" s="7">
        <f t="shared" si="16"/>
        <v>17</v>
      </c>
      <c r="AG49" s="7">
        <f t="shared" si="17"/>
        <v>67</v>
      </c>
    </row>
    <row r="50" spans="1:33" ht="30" x14ac:dyDescent="0.25">
      <c r="A50" s="4">
        <v>44</v>
      </c>
      <c r="B50" s="4">
        <v>64</v>
      </c>
      <c r="C50" s="5">
        <v>8301</v>
      </c>
      <c r="D50" s="4" t="s">
        <v>94</v>
      </c>
      <c r="E50" s="4" t="s">
        <v>23</v>
      </c>
      <c r="F50" s="4" t="s">
        <v>23</v>
      </c>
      <c r="G50" s="4" t="s">
        <v>138</v>
      </c>
      <c r="H50" s="7">
        <v>22</v>
      </c>
      <c r="I50" s="7">
        <f t="shared" si="26"/>
        <v>20</v>
      </c>
      <c r="J50" s="7">
        <f t="shared" ref="J50:J51" si="31">H50-I50</f>
        <v>2</v>
      </c>
      <c r="K50" s="7">
        <f t="shared" si="27"/>
        <v>324</v>
      </c>
      <c r="L50" s="7">
        <f t="shared" si="23"/>
        <v>300</v>
      </c>
      <c r="M50" s="7">
        <f t="shared" si="24"/>
        <v>24</v>
      </c>
      <c r="N50" s="7">
        <f t="shared" ref="N50:N51" si="32">SUM(O50:R50)</f>
        <v>116</v>
      </c>
      <c r="O50" s="7">
        <v>3</v>
      </c>
      <c r="P50" s="7">
        <v>5</v>
      </c>
      <c r="Q50" s="7">
        <v>105</v>
      </c>
      <c r="R50" s="7">
        <v>3</v>
      </c>
      <c r="S50" s="7">
        <f t="shared" si="28"/>
        <v>27</v>
      </c>
      <c r="T50" s="7">
        <f t="shared" si="29"/>
        <v>25</v>
      </c>
      <c r="U50" s="7">
        <v>1</v>
      </c>
      <c r="V50" s="7">
        <v>2</v>
      </c>
      <c r="W50" s="7">
        <v>14</v>
      </c>
      <c r="X50" s="7">
        <v>8</v>
      </c>
      <c r="Y50" s="7">
        <f t="shared" si="30"/>
        <v>1</v>
      </c>
      <c r="Z50" s="7">
        <f t="shared" si="30"/>
        <v>1</v>
      </c>
      <c r="AA50" s="7">
        <f t="shared" si="12"/>
        <v>4</v>
      </c>
      <c r="AB50" s="7">
        <f t="shared" si="13"/>
        <v>2</v>
      </c>
      <c r="AC50" s="7">
        <f t="shared" si="30"/>
        <v>1</v>
      </c>
      <c r="AD50" s="7">
        <f t="shared" si="14"/>
        <v>4</v>
      </c>
      <c r="AE50" s="7">
        <f t="shared" si="15"/>
        <v>47</v>
      </c>
      <c r="AF50" s="7">
        <f t="shared" si="16"/>
        <v>22</v>
      </c>
      <c r="AG50" s="7">
        <f t="shared" si="17"/>
        <v>82</v>
      </c>
    </row>
    <row r="51" spans="1:33" ht="45" x14ac:dyDescent="0.25">
      <c r="A51" s="4">
        <v>45</v>
      </c>
      <c r="B51" s="4">
        <v>61</v>
      </c>
      <c r="C51" s="5">
        <v>9959</v>
      </c>
      <c r="D51" s="4" t="s">
        <v>95</v>
      </c>
      <c r="E51" s="4" t="s">
        <v>14</v>
      </c>
      <c r="F51" s="4" t="s">
        <v>14</v>
      </c>
      <c r="G51" s="4" t="s">
        <v>138</v>
      </c>
      <c r="H51" s="7">
        <v>13</v>
      </c>
      <c r="I51" s="7">
        <f t="shared" si="26"/>
        <v>11</v>
      </c>
      <c r="J51" s="7">
        <f t="shared" si="31"/>
        <v>2</v>
      </c>
      <c r="K51" s="7">
        <f t="shared" si="27"/>
        <v>189</v>
      </c>
      <c r="L51" s="7">
        <f t="shared" si="23"/>
        <v>165</v>
      </c>
      <c r="M51" s="7">
        <f t="shared" si="24"/>
        <v>24</v>
      </c>
      <c r="N51" s="7">
        <f t="shared" si="32"/>
        <v>116</v>
      </c>
      <c r="O51" s="7">
        <v>3</v>
      </c>
      <c r="P51" s="7">
        <v>5</v>
      </c>
      <c r="Q51" s="7">
        <v>105</v>
      </c>
      <c r="R51" s="7">
        <v>3</v>
      </c>
      <c r="S51" s="7">
        <f t="shared" si="28"/>
        <v>18</v>
      </c>
      <c r="T51" s="7">
        <f t="shared" si="29"/>
        <v>16</v>
      </c>
      <c r="U51" s="7">
        <v>1</v>
      </c>
      <c r="V51" s="7">
        <v>2</v>
      </c>
      <c r="W51" s="7">
        <v>9</v>
      </c>
      <c r="X51" s="7">
        <v>4</v>
      </c>
      <c r="Y51" s="7">
        <f t="shared" si="30"/>
        <v>1</v>
      </c>
      <c r="Z51" s="7">
        <f t="shared" si="30"/>
        <v>1</v>
      </c>
      <c r="AA51" s="7">
        <f t="shared" si="12"/>
        <v>4</v>
      </c>
      <c r="AB51" s="7">
        <f t="shared" si="13"/>
        <v>2</v>
      </c>
      <c r="AC51" s="7">
        <f t="shared" si="30"/>
        <v>1</v>
      </c>
      <c r="AD51" s="7">
        <f t="shared" si="14"/>
        <v>4</v>
      </c>
      <c r="AE51" s="7">
        <f t="shared" si="15"/>
        <v>29</v>
      </c>
      <c r="AF51" s="7">
        <f t="shared" si="16"/>
        <v>13</v>
      </c>
      <c r="AG51" s="7">
        <f t="shared" si="17"/>
        <v>55</v>
      </c>
    </row>
    <row r="52" spans="1:33" ht="30" x14ac:dyDescent="0.25">
      <c r="A52" s="4">
        <v>46</v>
      </c>
      <c r="B52" s="4">
        <v>60</v>
      </c>
      <c r="C52" s="4">
        <v>1376</v>
      </c>
      <c r="D52" s="4" t="s">
        <v>126</v>
      </c>
      <c r="E52" s="4" t="s">
        <v>123</v>
      </c>
      <c r="F52" s="4" t="s">
        <v>123</v>
      </c>
      <c r="G52" s="4" t="s">
        <v>138</v>
      </c>
      <c r="H52" s="7">
        <v>17</v>
      </c>
      <c r="I52" s="7">
        <f t="shared" ref="I52:I55" si="33">H52-2</f>
        <v>15</v>
      </c>
      <c r="J52" s="7">
        <f t="shared" ref="J52:J55" si="34">H52-I52</f>
        <v>2</v>
      </c>
      <c r="K52" s="7">
        <f t="shared" ref="K52:K55" si="35">(H52-2)*15+24</f>
        <v>249</v>
      </c>
      <c r="L52" s="7">
        <f t="shared" ref="L52:L55" si="36">I52*15</f>
        <v>225</v>
      </c>
      <c r="M52" s="7">
        <f t="shared" ref="M52:M55" si="37">J52*12</f>
        <v>24</v>
      </c>
      <c r="N52" s="7">
        <f t="shared" ref="N52:N55" si="38">SUM(O52:R52)</f>
        <v>116</v>
      </c>
      <c r="O52" s="7">
        <v>3</v>
      </c>
      <c r="P52" s="7">
        <v>5</v>
      </c>
      <c r="Q52" s="7">
        <v>105</v>
      </c>
      <c r="R52" s="7">
        <v>3</v>
      </c>
      <c r="S52" s="7">
        <f t="shared" ref="S52:S54" si="39">H52+5</f>
        <v>22</v>
      </c>
      <c r="T52" s="7">
        <f t="shared" ref="T52:T54" si="40">H52+3</f>
        <v>20</v>
      </c>
      <c r="U52" s="7">
        <v>1</v>
      </c>
      <c r="V52" s="7">
        <v>2</v>
      </c>
      <c r="W52" s="7">
        <v>11</v>
      </c>
      <c r="X52" s="7">
        <v>6</v>
      </c>
      <c r="Y52" s="7">
        <f t="shared" si="30"/>
        <v>1</v>
      </c>
      <c r="Z52" s="7">
        <f t="shared" si="30"/>
        <v>1</v>
      </c>
      <c r="AA52" s="7">
        <f t="shared" si="12"/>
        <v>4</v>
      </c>
      <c r="AB52" s="7">
        <f t="shared" si="13"/>
        <v>2</v>
      </c>
      <c r="AC52" s="7">
        <f t="shared" si="30"/>
        <v>1</v>
      </c>
      <c r="AD52" s="7">
        <f t="shared" si="14"/>
        <v>4</v>
      </c>
      <c r="AE52" s="7">
        <f t="shared" si="15"/>
        <v>37</v>
      </c>
      <c r="AF52" s="7">
        <f t="shared" si="16"/>
        <v>17</v>
      </c>
      <c r="AG52" s="7">
        <f t="shared" si="17"/>
        <v>67</v>
      </c>
    </row>
    <row r="53" spans="1:33" ht="45" x14ac:dyDescent="0.25">
      <c r="A53" s="4">
        <v>47</v>
      </c>
      <c r="B53" s="4">
        <v>56</v>
      </c>
      <c r="C53" s="4">
        <v>3237</v>
      </c>
      <c r="D53" s="4" t="s">
        <v>144</v>
      </c>
      <c r="E53" s="4" t="s">
        <v>124</v>
      </c>
      <c r="F53" s="4" t="s">
        <v>124</v>
      </c>
      <c r="G53" s="4" t="s">
        <v>138</v>
      </c>
      <c r="H53" s="7">
        <v>17</v>
      </c>
      <c r="I53" s="7">
        <f t="shared" si="33"/>
        <v>15</v>
      </c>
      <c r="J53" s="7">
        <f t="shared" si="34"/>
        <v>2</v>
      </c>
      <c r="K53" s="7">
        <f t="shared" si="35"/>
        <v>249</v>
      </c>
      <c r="L53" s="7">
        <f t="shared" si="36"/>
        <v>225</v>
      </c>
      <c r="M53" s="7">
        <f t="shared" si="37"/>
        <v>24</v>
      </c>
      <c r="N53" s="7">
        <f t="shared" si="38"/>
        <v>116</v>
      </c>
      <c r="O53" s="7">
        <v>3</v>
      </c>
      <c r="P53" s="7">
        <v>5</v>
      </c>
      <c r="Q53" s="7">
        <v>105</v>
      </c>
      <c r="R53" s="7">
        <v>3</v>
      </c>
      <c r="S53" s="7">
        <f t="shared" si="39"/>
        <v>22</v>
      </c>
      <c r="T53" s="7">
        <f t="shared" si="40"/>
        <v>20</v>
      </c>
      <c r="U53" s="7">
        <v>1</v>
      </c>
      <c r="V53" s="7">
        <v>2</v>
      </c>
      <c r="W53" s="7">
        <v>11</v>
      </c>
      <c r="X53" s="7">
        <v>6</v>
      </c>
      <c r="Y53" s="7">
        <f t="shared" si="30"/>
        <v>1</v>
      </c>
      <c r="Z53" s="7">
        <f t="shared" si="30"/>
        <v>1</v>
      </c>
      <c r="AA53" s="7">
        <f t="shared" si="12"/>
        <v>4</v>
      </c>
      <c r="AB53" s="7">
        <f t="shared" si="13"/>
        <v>2</v>
      </c>
      <c r="AC53" s="7">
        <f t="shared" si="30"/>
        <v>1</v>
      </c>
      <c r="AD53" s="7">
        <f t="shared" si="14"/>
        <v>4</v>
      </c>
      <c r="AE53" s="7">
        <f t="shared" si="15"/>
        <v>37</v>
      </c>
      <c r="AF53" s="7">
        <f t="shared" si="16"/>
        <v>17</v>
      </c>
      <c r="AG53" s="7">
        <f t="shared" si="17"/>
        <v>67</v>
      </c>
    </row>
    <row r="54" spans="1:33" ht="30" x14ac:dyDescent="0.25">
      <c r="A54" s="4">
        <v>48</v>
      </c>
      <c r="B54" s="4">
        <v>66</v>
      </c>
      <c r="C54" s="4">
        <v>3307</v>
      </c>
      <c r="D54" s="4" t="s">
        <v>127</v>
      </c>
      <c r="E54" s="4" t="s">
        <v>125</v>
      </c>
      <c r="F54" s="4" t="s">
        <v>125</v>
      </c>
      <c r="G54" s="4" t="s">
        <v>138</v>
      </c>
      <c r="H54" s="7">
        <v>13</v>
      </c>
      <c r="I54" s="7">
        <f t="shared" si="33"/>
        <v>11</v>
      </c>
      <c r="J54" s="7">
        <f t="shared" si="34"/>
        <v>2</v>
      </c>
      <c r="K54" s="7">
        <f t="shared" si="35"/>
        <v>189</v>
      </c>
      <c r="L54" s="7">
        <f t="shared" si="36"/>
        <v>165</v>
      </c>
      <c r="M54" s="7">
        <f t="shared" si="37"/>
        <v>24</v>
      </c>
      <c r="N54" s="7">
        <f t="shared" si="38"/>
        <v>116</v>
      </c>
      <c r="O54" s="7">
        <v>3</v>
      </c>
      <c r="P54" s="7">
        <v>5</v>
      </c>
      <c r="Q54" s="7">
        <v>105</v>
      </c>
      <c r="R54" s="7">
        <v>3</v>
      </c>
      <c r="S54" s="7">
        <f t="shared" si="39"/>
        <v>18</v>
      </c>
      <c r="T54" s="7">
        <f t="shared" si="40"/>
        <v>16</v>
      </c>
      <c r="U54" s="7">
        <v>1</v>
      </c>
      <c r="V54" s="7">
        <v>2</v>
      </c>
      <c r="W54" s="7">
        <v>11</v>
      </c>
      <c r="X54" s="7">
        <v>6</v>
      </c>
      <c r="Y54" s="7">
        <f t="shared" si="30"/>
        <v>1</v>
      </c>
      <c r="Z54" s="7">
        <f t="shared" si="30"/>
        <v>1</v>
      </c>
      <c r="AA54" s="7">
        <f t="shared" si="12"/>
        <v>4</v>
      </c>
      <c r="AB54" s="7">
        <f t="shared" si="13"/>
        <v>2</v>
      </c>
      <c r="AC54" s="7">
        <f t="shared" si="30"/>
        <v>1</v>
      </c>
      <c r="AD54" s="7">
        <f t="shared" si="14"/>
        <v>4</v>
      </c>
      <c r="AE54" s="7">
        <f t="shared" si="15"/>
        <v>29</v>
      </c>
      <c r="AF54" s="7">
        <f t="shared" si="16"/>
        <v>13</v>
      </c>
      <c r="AG54" s="7">
        <f t="shared" si="17"/>
        <v>55</v>
      </c>
    </row>
    <row r="55" spans="1:33" ht="30" x14ac:dyDescent="0.25">
      <c r="A55" s="4">
        <v>49</v>
      </c>
      <c r="B55" s="4">
        <v>52</v>
      </c>
      <c r="C55" s="4">
        <v>3463</v>
      </c>
      <c r="D55" s="4" t="s">
        <v>90</v>
      </c>
      <c r="E55" s="4" t="s">
        <v>128</v>
      </c>
      <c r="F55" s="4" t="s">
        <v>128</v>
      </c>
      <c r="G55" s="4" t="s">
        <v>138</v>
      </c>
      <c r="H55" s="7">
        <v>18</v>
      </c>
      <c r="I55" s="7">
        <f t="shared" si="33"/>
        <v>16</v>
      </c>
      <c r="J55" s="7">
        <f t="shared" si="34"/>
        <v>2</v>
      </c>
      <c r="K55" s="7">
        <f t="shared" si="35"/>
        <v>264</v>
      </c>
      <c r="L55" s="7">
        <f t="shared" si="36"/>
        <v>240</v>
      </c>
      <c r="M55" s="7">
        <f t="shared" si="37"/>
        <v>24</v>
      </c>
      <c r="N55" s="7">
        <f t="shared" si="38"/>
        <v>116</v>
      </c>
      <c r="O55" s="7">
        <v>3</v>
      </c>
      <c r="P55" s="7">
        <v>5</v>
      </c>
      <c r="Q55" s="7">
        <v>105</v>
      </c>
      <c r="R55" s="7">
        <v>3</v>
      </c>
      <c r="S55" s="7">
        <f t="shared" ref="S55" si="41">H55+5</f>
        <v>23</v>
      </c>
      <c r="T55" s="7">
        <f t="shared" ref="T55" si="42">H55+3</f>
        <v>21</v>
      </c>
      <c r="U55" s="7">
        <v>1</v>
      </c>
      <c r="V55" s="7">
        <v>2</v>
      </c>
      <c r="W55" s="7">
        <v>11</v>
      </c>
      <c r="X55" s="7">
        <v>6</v>
      </c>
      <c r="Y55" s="7">
        <f t="shared" si="30"/>
        <v>1</v>
      </c>
      <c r="Z55" s="7">
        <f t="shared" si="30"/>
        <v>1</v>
      </c>
      <c r="AA55" s="7">
        <f t="shared" si="12"/>
        <v>4</v>
      </c>
      <c r="AB55" s="7">
        <f t="shared" si="13"/>
        <v>2</v>
      </c>
      <c r="AC55" s="7">
        <f t="shared" si="30"/>
        <v>1</v>
      </c>
      <c r="AD55" s="7">
        <f t="shared" si="14"/>
        <v>4</v>
      </c>
      <c r="AE55" s="7">
        <f t="shared" si="15"/>
        <v>39</v>
      </c>
      <c r="AF55" s="7">
        <f t="shared" si="16"/>
        <v>18</v>
      </c>
      <c r="AG55" s="7">
        <f t="shared" si="17"/>
        <v>70</v>
      </c>
    </row>
    <row r="56" spans="1:33" ht="30" x14ac:dyDescent="0.25">
      <c r="A56" s="4">
        <v>50</v>
      </c>
      <c r="B56" s="4">
        <v>65</v>
      </c>
      <c r="C56" s="4">
        <v>2588</v>
      </c>
      <c r="D56" s="4" t="s">
        <v>61</v>
      </c>
      <c r="E56" s="4" t="s">
        <v>129</v>
      </c>
      <c r="F56" s="4" t="s">
        <v>129</v>
      </c>
      <c r="G56" s="4" t="s">
        <v>138</v>
      </c>
      <c r="H56" s="7">
        <v>17</v>
      </c>
      <c r="I56" s="7">
        <f t="shared" ref="I56" si="43">H56-2</f>
        <v>15</v>
      </c>
      <c r="J56" s="7">
        <f t="shared" ref="J56" si="44">H56-I56</f>
        <v>2</v>
      </c>
      <c r="K56" s="7">
        <f t="shared" ref="K56" si="45">(H56-2)*15+24</f>
        <v>249</v>
      </c>
      <c r="L56" s="7">
        <f t="shared" ref="L56" si="46">I56*15</f>
        <v>225</v>
      </c>
      <c r="M56" s="7">
        <f t="shared" ref="M56" si="47">J56*12</f>
        <v>24</v>
      </c>
      <c r="N56" s="7">
        <f t="shared" ref="N56" si="48">SUM(O56:R56)</f>
        <v>116</v>
      </c>
      <c r="O56" s="7">
        <v>3</v>
      </c>
      <c r="P56" s="7">
        <v>5</v>
      </c>
      <c r="Q56" s="7">
        <v>105</v>
      </c>
      <c r="R56" s="7">
        <v>3</v>
      </c>
      <c r="S56" s="7">
        <f t="shared" ref="S56" si="49">H56+5</f>
        <v>22</v>
      </c>
      <c r="T56" s="7">
        <f t="shared" ref="T56" si="50">H56+3</f>
        <v>20</v>
      </c>
      <c r="U56" s="7">
        <v>1</v>
      </c>
      <c r="V56" s="7">
        <v>2</v>
      </c>
      <c r="W56" s="7">
        <v>12</v>
      </c>
      <c r="X56" s="7">
        <v>7</v>
      </c>
      <c r="Y56" s="7">
        <f t="shared" si="30"/>
        <v>1</v>
      </c>
      <c r="Z56" s="7">
        <f t="shared" si="30"/>
        <v>1</v>
      </c>
      <c r="AA56" s="7">
        <f t="shared" si="12"/>
        <v>4</v>
      </c>
      <c r="AB56" s="7">
        <f t="shared" si="13"/>
        <v>2</v>
      </c>
      <c r="AC56" s="7">
        <f t="shared" si="30"/>
        <v>1</v>
      </c>
      <c r="AD56" s="7">
        <f t="shared" si="14"/>
        <v>4</v>
      </c>
      <c r="AE56" s="7">
        <f t="shared" si="15"/>
        <v>37</v>
      </c>
      <c r="AF56" s="7">
        <f t="shared" si="16"/>
        <v>17</v>
      </c>
      <c r="AG56" s="7">
        <f t="shared" si="17"/>
        <v>67</v>
      </c>
    </row>
    <row r="57" spans="1:33" x14ac:dyDescent="0.25">
      <c r="C57" s="3"/>
    </row>
    <row r="58" spans="1:33" x14ac:dyDescent="0.25">
      <c r="C58" s="3"/>
      <c r="F58" s="6"/>
    </row>
    <row r="59" spans="1:33" x14ac:dyDescent="0.25">
      <c r="C59" s="3"/>
      <c r="F59" s="6"/>
    </row>
    <row r="60" spans="1:33" x14ac:dyDescent="0.25">
      <c r="C60" s="3"/>
      <c r="F60" s="6"/>
    </row>
    <row r="61" spans="1:33" x14ac:dyDescent="0.25">
      <c r="C61" s="3"/>
      <c r="F61" s="6"/>
    </row>
    <row r="62" spans="1:33" x14ac:dyDescent="0.25">
      <c r="C62" s="3"/>
      <c r="F62" s="6"/>
    </row>
    <row r="63" spans="1:33" x14ac:dyDescent="0.25">
      <c r="C63" s="3"/>
      <c r="F63" s="6"/>
    </row>
    <row r="64" spans="1:33" x14ac:dyDescent="0.25">
      <c r="C64" s="3"/>
      <c r="F64" s="6"/>
    </row>
    <row r="65" spans="3:6" x14ac:dyDescent="0.25">
      <c r="C65" s="3"/>
      <c r="F65" s="6"/>
    </row>
    <row r="66" spans="3:6" x14ac:dyDescent="0.25">
      <c r="C66" s="3"/>
      <c r="F66" s="6"/>
    </row>
    <row r="67" spans="3:6" x14ac:dyDescent="0.25">
      <c r="C67" s="3"/>
      <c r="F67" s="6"/>
    </row>
    <row r="68" spans="3:6" x14ac:dyDescent="0.25">
      <c r="C68" s="3"/>
      <c r="F68" s="6"/>
    </row>
    <row r="69" spans="3:6" x14ac:dyDescent="0.25">
      <c r="C69" s="3"/>
      <c r="F69" s="6"/>
    </row>
    <row r="70" spans="3:6" x14ac:dyDescent="0.25">
      <c r="C70" s="3"/>
      <c r="F70" s="6"/>
    </row>
    <row r="71" spans="3:6" x14ac:dyDescent="0.25">
      <c r="C71" s="3"/>
      <c r="F71" s="6"/>
    </row>
    <row r="72" spans="3:6" x14ac:dyDescent="0.25">
      <c r="C72" s="3"/>
      <c r="F72" s="6"/>
    </row>
    <row r="73" spans="3:6" x14ac:dyDescent="0.25">
      <c r="C73" s="3"/>
      <c r="F73" s="6"/>
    </row>
    <row r="74" spans="3:6" x14ac:dyDescent="0.25">
      <c r="C74" s="3"/>
      <c r="F74" s="6"/>
    </row>
    <row r="75" spans="3:6" x14ac:dyDescent="0.25">
      <c r="C75" s="3"/>
      <c r="F75" s="6"/>
    </row>
    <row r="76" spans="3:6" x14ac:dyDescent="0.25">
      <c r="C76" s="3"/>
      <c r="F76" s="6"/>
    </row>
    <row r="77" spans="3:6" x14ac:dyDescent="0.25">
      <c r="C77" s="3"/>
      <c r="F77" s="6"/>
    </row>
    <row r="78" spans="3:6" x14ac:dyDescent="0.25">
      <c r="C78" s="3"/>
      <c r="F78" s="6"/>
    </row>
    <row r="79" spans="3:6" x14ac:dyDescent="0.25">
      <c r="C79" s="3"/>
      <c r="F79" s="6"/>
    </row>
    <row r="80" spans="3:6" x14ac:dyDescent="0.25">
      <c r="C80" s="3"/>
    </row>
    <row r="81" spans="3:3" x14ac:dyDescent="0.25">
      <c r="C81" s="3"/>
    </row>
    <row r="82" spans="3:3" x14ac:dyDescent="0.25">
      <c r="C82" s="3"/>
    </row>
    <row r="83" spans="3:3" x14ac:dyDescent="0.25">
      <c r="C83" s="3"/>
    </row>
    <row r="84" spans="3:3" x14ac:dyDescent="0.25">
      <c r="C84" s="3"/>
    </row>
    <row r="85" spans="3:3" x14ac:dyDescent="0.25">
      <c r="C85" s="3"/>
    </row>
    <row r="86" spans="3:3" x14ac:dyDescent="0.25">
      <c r="C86" s="3"/>
    </row>
    <row r="87" spans="3:3" x14ac:dyDescent="0.25">
      <c r="C87" s="3"/>
    </row>
    <row r="88" spans="3:3" x14ac:dyDescent="0.25">
      <c r="C88" s="3"/>
    </row>
    <row r="89" spans="3:3" x14ac:dyDescent="0.25">
      <c r="C89" s="3"/>
    </row>
    <row r="90" spans="3:3" x14ac:dyDescent="0.25">
      <c r="C90" s="3"/>
    </row>
    <row r="91" spans="3:3" x14ac:dyDescent="0.25">
      <c r="C91" s="3"/>
    </row>
    <row r="92" spans="3:3" x14ac:dyDescent="0.25">
      <c r="C92" s="3"/>
    </row>
    <row r="93" spans="3:3" x14ac:dyDescent="0.25">
      <c r="C93" s="3"/>
    </row>
    <row r="94" spans="3:3" x14ac:dyDescent="0.25">
      <c r="C94" s="3"/>
    </row>
    <row r="95" spans="3:3" x14ac:dyDescent="0.25">
      <c r="C95" s="3"/>
    </row>
    <row r="96" spans="3:3" x14ac:dyDescent="0.25">
      <c r="C96" s="3"/>
    </row>
    <row r="97" spans="3:3" x14ac:dyDescent="0.25">
      <c r="C97" s="3"/>
    </row>
    <row r="98" spans="3:3" x14ac:dyDescent="0.25">
      <c r="C98" s="3"/>
    </row>
    <row r="99" spans="3:3" x14ac:dyDescent="0.25">
      <c r="C99" s="3"/>
    </row>
    <row r="100" spans="3:3" x14ac:dyDescent="0.25">
      <c r="C100" s="3"/>
    </row>
    <row r="101" spans="3:3" x14ac:dyDescent="0.25">
      <c r="C101" s="3"/>
    </row>
  </sheetData>
  <mergeCells count="37">
    <mergeCell ref="AD4:AD5"/>
    <mergeCell ref="AE4:AE5"/>
    <mergeCell ref="AF4:AF5"/>
    <mergeCell ref="AG4:AG5"/>
    <mergeCell ref="W4:X4"/>
    <mergeCell ref="Y4:Y5"/>
    <mergeCell ref="Z4:Z5"/>
    <mergeCell ref="AA4:AA5"/>
    <mergeCell ref="AB4:AB5"/>
    <mergeCell ref="AC4:AC5"/>
    <mergeCell ref="U4:V4"/>
    <mergeCell ref="F3:F5"/>
    <mergeCell ref="H3:J3"/>
    <mergeCell ref="K3:M3"/>
    <mergeCell ref="N3:T3"/>
    <mergeCell ref="U3:X3"/>
    <mergeCell ref="L4:L5"/>
    <mergeCell ref="M4:M5"/>
    <mergeCell ref="N4:R4"/>
    <mergeCell ref="S4:S5"/>
    <mergeCell ref="T4:T5"/>
    <mergeCell ref="E3:E5"/>
    <mergeCell ref="G3:G5"/>
    <mergeCell ref="A2:G2"/>
    <mergeCell ref="A1:AG1"/>
    <mergeCell ref="H2:M2"/>
    <mergeCell ref="N2:X2"/>
    <mergeCell ref="Y2:AG2"/>
    <mergeCell ref="A3:A5"/>
    <mergeCell ref="B3:B5"/>
    <mergeCell ref="C3:C5"/>
    <mergeCell ref="D3:D5"/>
    <mergeCell ref="Y3:AG3"/>
    <mergeCell ref="H4:H5"/>
    <mergeCell ref="I4:I5"/>
    <mergeCell ref="J4:J5"/>
    <mergeCell ref="K4:K5"/>
  </mergeCells>
  <pageMargins left="0.7" right="0.7" top="0.75" bottom="0.75" header="0.3" footer="0.3"/>
  <pageSetup paperSize="9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СВАО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Антон Александрович Сафонов</cp:lastModifiedBy>
  <cp:lastPrinted>2024-10-28T13:15:51Z</cp:lastPrinted>
  <dcterms:created xsi:type="dcterms:W3CDTF">2023-09-01T07:45:15Z</dcterms:created>
  <dcterms:modified xsi:type="dcterms:W3CDTF">2025-10-14T12:37:02Z</dcterms:modified>
</cp:coreProperties>
</file>