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hestakovSA\Desktop\Шестаков\планирование\СЗАО\2026\"/>
    </mc:Choice>
  </mc:AlternateContent>
  <xr:revisionPtr revIDLastSave="0" documentId="8_{620E2023-66CF-46CF-8728-53DBCFCBBF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ЗАО" sheetId="3" r:id="rId1"/>
  </sheets>
  <definedNames>
    <definedName name="_xlnm._FilterDatabase" localSheetId="0" hidden="1">СЗАО!$A$6:$AG$48</definedName>
  </definedNames>
  <calcPr calcId="191029"/>
</workbook>
</file>

<file path=xl/calcChain.xml><?xml version="1.0" encoding="utf-8"?>
<calcChain xmlns="http://schemas.openxmlformats.org/spreadsheetml/2006/main">
  <c r="I48" i="3" l="1"/>
  <c r="J48" i="3" s="1"/>
  <c r="M48" i="3" s="1"/>
  <c r="S48" i="3"/>
  <c r="T48" i="3"/>
  <c r="AE48" i="3"/>
  <c r="AF48" i="3"/>
  <c r="AG48" i="3" l="1"/>
  <c r="L48" i="3"/>
  <c r="K48" i="3" s="1"/>
  <c r="M41" i="3" l="1"/>
  <c r="I40" i="3"/>
  <c r="L40" i="3" s="1"/>
  <c r="Y8" i="3" l="1"/>
  <c r="Z8" i="3"/>
  <c r="AA8" i="3"/>
  <c r="AB8" i="3"/>
  <c r="AC8" i="3"/>
  <c r="AD8" i="3"/>
  <c r="AE8" i="3"/>
  <c r="AF8" i="3"/>
  <c r="Y9" i="3"/>
  <c r="Z9" i="3"/>
  <c r="AA9" i="3"/>
  <c r="AB9" i="3"/>
  <c r="AC9" i="3"/>
  <c r="AD9" i="3"/>
  <c r="AE9" i="3"/>
  <c r="AF9" i="3"/>
  <c r="Y10" i="3"/>
  <c r="Z10" i="3"/>
  <c r="AA10" i="3"/>
  <c r="AB10" i="3"/>
  <c r="AC10" i="3"/>
  <c r="AD10" i="3"/>
  <c r="AE10" i="3"/>
  <c r="AF10" i="3"/>
  <c r="Y11" i="3"/>
  <c r="Z11" i="3"/>
  <c r="AA11" i="3"/>
  <c r="AB11" i="3"/>
  <c r="AC11" i="3"/>
  <c r="AD11" i="3"/>
  <c r="AE11" i="3"/>
  <c r="AF11" i="3"/>
  <c r="Y12" i="3"/>
  <c r="Z12" i="3"/>
  <c r="AA12" i="3"/>
  <c r="AB12" i="3"/>
  <c r="AC12" i="3"/>
  <c r="AD12" i="3"/>
  <c r="AE12" i="3"/>
  <c r="AF12" i="3"/>
  <c r="Y13" i="3"/>
  <c r="Z13" i="3"/>
  <c r="AA13" i="3"/>
  <c r="AB13" i="3"/>
  <c r="AC13" i="3"/>
  <c r="AD13" i="3"/>
  <c r="AE13" i="3"/>
  <c r="AF13" i="3"/>
  <c r="Y14" i="3"/>
  <c r="Z14" i="3"/>
  <c r="AA14" i="3"/>
  <c r="AB14" i="3"/>
  <c r="AC14" i="3"/>
  <c r="AD14" i="3"/>
  <c r="AE14" i="3"/>
  <c r="AF14" i="3"/>
  <c r="Y15" i="3"/>
  <c r="Z15" i="3"/>
  <c r="AA15" i="3"/>
  <c r="AB15" i="3"/>
  <c r="AC15" i="3"/>
  <c r="AD15" i="3"/>
  <c r="AE15" i="3"/>
  <c r="AF15" i="3"/>
  <c r="Y16" i="3"/>
  <c r="Z16" i="3"/>
  <c r="AA16" i="3"/>
  <c r="AB16" i="3"/>
  <c r="AC16" i="3"/>
  <c r="AD16" i="3"/>
  <c r="AE16" i="3"/>
  <c r="AF16" i="3"/>
  <c r="Y17" i="3"/>
  <c r="Z17" i="3"/>
  <c r="AA17" i="3"/>
  <c r="AB17" i="3"/>
  <c r="AC17" i="3"/>
  <c r="AD17" i="3"/>
  <c r="AE17" i="3"/>
  <c r="AF17" i="3"/>
  <c r="Y18" i="3"/>
  <c r="Z18" i="3"/>
  <c r="AA18" i="3"/>
  <c r="AB18" i="3"/>
  <c r="AC18" i="3"/>
  <c r="AD18" i="3"/>
  <c r="AE18" i="3"/>
  <c r="AF18" i="3"/>
  <c r="Y19" i="3"/>
  <c r="Z19" i="3"/>
  <c r="AA19" i="3"/>
  <c r="AB19" i="3"/>
  <c r="AC19" i="3"/>
  <c r="AD19" i="3"/>
  <c r="AE19" i="3"/>
  <c r="AF19" i="3"/>
  <c r="Y20" i="3"/>
  <c r="Z20" i="3"/>
  <c r="AA20" i="3"/>
  <c r="AB20" i="3"/>
  <c r="AC20" i="3"/>
  <c r="AD20" i="3"/>
  <c r="AE20" i="3"/>
  <c r="AF20" i="3"/>
  <c r="Y21" i="3"/>
  <c r="Z21" i="3"/>
  <c r="AA21" i="3"/>
  <c r="AB21" i="3"/>
  <c r="AC21" i="3"/>
  <c r="AD21" i="3"/>
  <c r="AE21" i="3"/>
  <c r="AF21" i="3"/>
  <c r="Y22" i="3"/>
  <c r="Z22" i="3"/>
  <c r="AA22" i="3"/>
  <c r="AB22" i="3"/>
  <c r="AC22" i="3"/>
  <c r="AD22" i="3"/>
  <c r="AE22" i="3"/>
  <c r="AF22" i="3"/>
  <c r="Y23" i="3"/>
  <c r="Z23" i="3"/>
  <c r="AA23" i="3"/>
  <c r="AB23" i="3"/>
  <c r="AC23" i="3"/>
  <c r="AD23" i="3"/>
  <c r="AE23" i="3"/>
  <c r="AF23" i="3"/>
  <c r="Y24" i="3"/>
  <c r="Z24" i="3"/>
  <c r="AA24" i="3"/>
  <c r="AB24" i="3"/>
  <c r="AC24" i="3"/>
  <c r="AD24" i="3"/>
  <c r="AE24" i="3"/>
  <c r="AF24" i="3"/>
  <c r="Y25" i="3"/>
  <c r="Z25" i="3"/>
  <c r="AA25" i="3"/>
  <c r="AB25" i="3"/>
  <c r="AC25" i="3"/>
  <c r="AD25" i="3"/>
  <c r="AE25" i="3"/>
  <c r="AF25" i="3"/>
  <c r="Y26" i="3"/>
  <c r="Z26" i="3"/>
  <c r="AA26" i="3"/>
  <c r="AB26" i="3"/>
  <c r="AC26" i="3"/>
  <c r="AD26" i="3"/>
  <c r="AE26" i="3"/>
  <c r="AF26" i="3"/>
  <c r="Y27" i="3"/>
  <c r="Z27" i="3"/>
  <c r="AA27" i="3"/>
  <c r="AB27" i="3"/>
  <c r="AC27" i="3"/>
  <c r="AD27" i="3"/>
  <c r="AE27" i="3"/>
  <c r="AF27" i="3"/>
  <c r="Y28" i="3"/>
  <c r="Z28" i="3"/>
  <c r="AA28" i="3"/>
  <c r="AB28" i="3"/>
  <c r="AC28" i="3"/>
  <c r="AD28" i="3"/>
  <c r="AE28" i="3"/>
  <c r="AF28" i="3"/>
  <c r="Y29" i="3"/>
  <c r="Z29" i="3"/>
  <c r="AA29" i="3"/>
  <c r="AB29" i="3"/>
  <c r="AC29" i="3"/>
  <c r="AD29" i="3"/>
  <c r="AE29" i="3"/>
  <c r="AF29" i="3"/>
  <c r="Y30" i="3"/>
  <c r="Z30" i="3"/>
  <c r="AA30" i="3"/>
  <c r="AB30" i="3"/>
  <c r="AC30" i="3"/>
  <c r="AD30" i="3"/>
  <c r="AE30" i="3"/>
  <c r="AF30" i="3"/>
  <c r="Y31" i="3"/>
  <c r="Z31" i="3"/>
  <c r="AA31" i="3"/>
  <c r="AB31" i="3"/>
  <c r="AC31" i="3"/>
  <c r="AD31" i="3"/>
  <c r="AE31" i="3"/>
  <c r="AF31" i="3"/>
  <c r="Y32" i="3"/>
  <c r="Z32" i="3"/>
  <c r="AA32" i="3"/>
  <c r="AB32" i="3"/>
  <c r="AC32" i="3"/>
  <c r="AD32" i="3"/>
  <c r="AE32" i="3"/>
  <c r="AF32" i="3"/>
  <c r="Y33" i="3"/>
  <c r="Z33" i="3"/>
  <c r="AA33" i="3"/>
  <c r="AB33" i="3"/>
  <c r="AC33" i="3"/>
  <c r="AD33" i="3"/>
  <c r="AE33" i="3"/>
  <c r="AF33" i="3"/>
  <c r="Y34" i="3"/>
  <c r="Z34" i="3"/>
  <c r="AA34" i="3"/>
  <c r="AB34" i="3"/>
  <c r="AC34" i="3"/>
  <c r="AD34" i="3"/>
  <c r="AE34" i="3"/>
  <c r="AF34" i="3"/>
  <c r="Y35" i="3"/>
  <c r="Z35" i="3"/>
  <c r="AA35" i="3"/>
  <c r="AB35" i="3"/>
  <c r="AC35" i="3"/>
  <c r="AD35" i="3"/>
  <c r="AE35" i="3"/>
  <c r="AF35" i="3"/>
  <c r="Y36" i="3"/>
  <c r="Z36" i="3"/>
  <c r="AA36" i="3"/>
  <c r="AB36" i="3"/>
  <c r="AC36" i="3"/>
  <c r="AD36" i="3"/>
  <c r="AE36" i="3"/>
  <c r="AF36" i="3"/>
  <c r="Y37" i="3"/>
  <c r="Z37" i="3"/>
  <c r="AA37" i="3"/>
  <c r="AB37" i="3"/>
  <c r="AC37" i="3"/>
  <c r="AD37" i="3"/>
  <c r="AE37" i="3"/>
  <c r="AF37" i="3"/>
  <c r="Y38" i="3"/>
  <c r="Z38" i="3"/>
  <c r="AA38" i="3"/>
  <c r="AB38" i="3"/>
  <c r="AC38" i="3"/>
  <c r="AD38" i="3"/>
  <c r="AE38" i="3"/>
  <c r="AF38" i="3"/>
  <c r="Y39" i="3"/>
  <c r="Z39" i="3"/>
  <c r="AA39" i="3"/>
  <c r="AB39" i="3"/>
  <c r="AC39" i="3"/>
  <c r="AD39" i="3"/>
  <c r="AE39" i="3"/>
  <c r="AF39" i="3"/>
  <c r="Y40" i="3"/>
  <c r="Z40" i="3"/>
  <c r="AA40" i="3"/>
  <c r="AB40" i="3"/>
  <c r="AC40" i="3"/>
  <c r="AD40" i="3"/>
  <c r="AE40" i="3"/>
  <c r="AF40" i="3"/>
  <c r="Y41" i="3"/>
  <c r="Z41" i="3"/>
  <c r="AA41" i="3"/>
  <c r="AB41" i="3"/>
  <c r="AC41" i="3"/>
  <c r="AD41" i="3"/>
  <c r="AE41" i="3"/>
  <c r="AF41" i="3"/>
  <c r="Y42" i="3"/>
  <c r="Z42" i="3"/>
  <c r="AA42" i="3"/>
  <c r="AB42" i="3"/>
  <c r="AC42" i="3"/>
  <c r="AD42" i="3"/>
  <c r="AE42" i="3"/>
  <c r="AF42" i="3"/>
  <c r="Y43" i="3"/>
  <c r="Z43" i="3"/>
  <c r="AA43" i="3"/>
  <c r="AB43" i="3"/>
  <c r="AC43" i="3"/>
  <c r="AD43" i="3"/>
  <c r="AE43" i="3"/>
  <c r="AF43" i="3"/>
  <c r="Y44" i="3"/>
  <c r="Z44" i="3"/>
  <c r="AA44" i="3"/>
  <c r="AB44" i="3"/>
  <c r="AC44" i="3"/>
  <c r="AD44" i="3"/>
  <c r="AE44" i="3"/>
  <c r="AF44" i="3"/>
  <c r="Y45" i="3"/>
  <c r="Z45" i="3"/>
  <c r="AA45" i="3"/>
  <c r="AB45" i="3"/>
  <c r="AC45" i="3"/>
  <c r="AD45" i="3"/>
  <c r="AE45" i="3"/>
  <c r="AF45" i="3"/>
  <c r="Y46" i="3"/>
  <c r="Z46" i="3"/>
  <c r="AA46" i="3"/>
  <c r="AB46" i="3"/>
  <c r="AC46" i="3"/>
  <c r="AD46" i="3"/>
  <c r="AE46" i="3"/>
  <c r="AF46" i="3"/>
  <c r="Y47" i="3"/>
  <c r="Z47" i="3"/>
  <c r="AA47" i="3"/>
  <c r="AB47" i="3"/>
  <c r="AC47" i="3"/>
  <c r="AD47" i="3"/>
  <c r="AE47" i="3"/>
  <c r="AF47" i="3"/>
  <c r="AE7" i="3"/>
  <c r="AA7" i="3"/>
  <c r="AB7" i="3"/>
  <c r="AD7" i="3"/>
  <c r="Z7" i="3"/>
  <c r="AC7" i="3"/>
  <c r="Y7" i="3"/>
  <c r="AG15" i="3" l="1"/>
  <c r="AG12" i="3"/>
  <c r="AG9" i="3"/>
  <c r="AG46" i="3"/>
  <c r="AG43" i="3"/>
  <c r="AG34" i="3"/>
  <c r="AG31" i="3"/>
  <c r="AG28" i="3"/>
  <c r="AG22" i="3"/>
  <c r="AG19" i="3"/>
  <c r="AG27" i="3"/>
  <c r="AG23" i="3"/>
  <c r="AG41" i="3"/>
  <c r="AG39" i="3"/>
  <c r="AG38" i="3"/>
  <c r="AG24" i="3"/>
  <c r="AG21" i="3"/>
  <c r="AG16" i="3"/>
  <c r="AG44" i="3"/>
  <c r="AG40" i="3"/>
  <c r="AG37" i="3"/>
  <c r="AG18" i="3"/>
  <c r="AG25" i="3"/>
  <c r="AG32" i="3"/>
  <c r="AG26" i="3"/>
  <c r="AG29" i="3"/>
  <c r="AG35" i="3"/>
  <c r="AG10" i="3"/>
  <c r="AG45" i="3"/>
  <c r="AG20" i="3"/>
  <c r="AG17" i="3"/>
  <c r="AG47" i="3"/>
  <c r="AG42" i="3"/>
  <c r="AG33" i="3"/>
  <c r="AG13" i="3"/>
  <c r="AG36" i="3"/>
  <c r="AG30" i="3"/>
  <c r="AG14" i="3"/>
  <c r="AG11" i="3"/>
  <c r="AG8" i="3"/>
  <c r="Q6" i="3"/>
  <c r="AF7" i="3"/>
  <c r="AG7" i="3" s="1"/>
  <c r="N33" i="3" l="1"/>
  <c r="I33" i="3"/>
  <c r="J33" i="3" s="1"/>
  <c r="M33" i="3" s="1"/>
  <c r="S33" i="3"/>
  <c r="T33" i="3"/>
  <c r="L33" i="3" l="1"/>
  <c r="K33" i="3" s="1"/>
  <c r="T21" i="3"/>
  <c r="S21" i="3"/>
  <c r="N21" i="3"/>
  <c r="I21" i="3"/>
  <c r="L21" i="3" s="1"/>
  <c r="I8" i="3"/>
  <c r="I9" i="3"/>
  <c r="I10" i="3"/>
  <c r="I11" i="3"/>
  <c r="I12" i="3"/>
  <c r="I13" i="3"/>
  <c r="I14" i="3"/>
  <c r="I15" i="3"/>
  <c r="I16" i="3"/>
  <c r="I17" i="3"/>
  <c r="I18" i="3"/>
  <c r="L18" i="3" s="1"/>
  <c r="I19" i="3"/>
  <c r="I20" i="3"/>
  <c r="I22" i="3"/>
  <c r="I23" i="3"/>
  <c r="L23" i="3" s="1"/>
  <c r="I24" i="3"/>
  <c r="I25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1" i="3"/>
  <c r="I42" i="3"/>
  <c r="I43" i="3"/>
  <c r="I44" i="3"/>
  <c r="I45" i="3"/>
  <c r="I46" i="3"/>
  <c r="I47" i="3"/>
  <c r="J21" i="3" l="1"/>
  <c r="M21" i="3" s="1"/>
  <c r="K21" i="3" s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2" i="3"/>
  <c r="T23" i="3"/>
  <c r="T24" i="3"/>
  <c r="T25" i="3"/>
  <c r="T26" i="3"/>
  <c r="T27" i="3"/>
  <c r="T28" i="3"/>
  <c r="T29" i="3"/>
  <c r="T30" i="3"/>
  <c r="T31" i="3"/>
  <c r="T32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2" i="3"/>
  <c r="S23" i="3"/>
  <c r="S24" i="3"/>
  <c r="S25" i="3"/>
  <c r="S26" i="3"/>
  <c r="S27" i="3"/>
  <c r="S28" i="3"/>
  <c r="S29" i="3"/>
  <c r="S30" i="3"/>
  <c r="S31" i="3"/>
  <c r="S32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T7" i="3"/>
  <c r="S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2" i="3"/>
  <c r="N23" i="3"/>
  <c r="N24" i="3"/>
  <c r="N25" i="3"/>
  <c r="N26" i="3"/>
  <c r="N27" i="3"/>
  <c r="N28" i="3"/>
  <c r="N29" i="3"/>
  <c r="N30" i="3"/>
  <c r="N31" i="3"/>
  <c r="N32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7" i="3"/>
  <c r="L47" i="3" l="1"/>
  <c r="L46" i="3"/>
  <c r="L45" i="3"/>
  <c r="L44" i="3"/>
  <c r="L43" i="3"/>
  <c r="L42" i="3"/>
  <c r="L41" i="3"/>
  <c r="K41" i="3" s="1"/>
  <c r="L39" i="3"/>
  <c r="J38" i="3"/>
  <c r="M38" i="3" s="1"/>
  <c r="L37" i="3"/>
  <c r="L36" i="3"/>
  <c r="L35" i="3"/>
  <c r="L34" i="3"/>
  <c r="L32" i="3"/>
  <c r="L31" i="3"/>
  <c r="L30" i="3"/>
  <c r="J29" i="3"/>
  <c r="M29" i="3" s="1"/>
  <c r="L28" i="3"/>
  <c r="J27" i="3"/>
  <c r="M27" i="3" s="1"/>
  <c r="L26" i="3"/>
  <c r="L25" i="3"/>
  <c r="L24" i="3"/>
  <c r="J22" i="3"/>
  <c r="M22" i="3" s="1"/>
  <c r="L20" i="3"/>
  <c r="J19" i="3"/>
  <c r="M19" i="3" s="1"/>
  <c r="J17" i="3"/>
  <c r="M17" i="3" s="1"/>
  <c r="L16" i="3"/>
  <c r="L15" i="3"/>
  <c r="J14" i="3"/>
  <c r="M14" i="3" s="1"/>
  <c r="J13" i="3"/>
  <c r="M13" i="3" s="1"/>
  <c r="L12" i="3"/>
  <c r="L11" i="3"/>
  <c r="L10" i="3"/>
  <c r="L9" i="3"/>
  <c r="L8" i="3"/>
  <c r="I7" i="3"/>
  <c r="J7" i="3" s="1"/>
  <c r="M7" i="3" s="1"/>
  <c r="X6" i="3"/>
  <c r="W6" i="3"/>
  <c r="T6" i="3"/>
  <c r="S6" i="3"/>
  <c r="R6" i="3"/>
  <c r="P6" i="3"/>
  <c r="O6" i="3"/>
  <c r="N6" i="3"/>
  <c r="H6" i="3"/>
  <c r="L22" i="3" l="1"/>
  <c r="K22" i="3" s="1"/>
  <c r="L17" i="3"/>
  <c r="K17" i="3" s="1"/>
  <c r="J20" i="3"/>
  <c r="M20" i="3" s="1"/>
  <c r="K20" i="3" s="1"/>
  <c r="J24" i="3"/>
  <c r="M24" i="3" s="1"/>
  <c r="K24" i="3" s="1"/>
  <c r="J36" i="3"/>
  <c r="M36" i="3" s="1"/>
  <c r="K36" i="3" s="1"/>
  <c r="J10" i="3"/>
  <c r="M10" i="3" s="1"/>
  <c r="K10" i="3" s="1"/>
  <c r="J35" i="3"/>
  <c r="M35" i="3" s="1"/>
  <c r="K35" i="3" s="1"/>
  <c r="L13" i="3"/>
  <c r="K13" i="3" s="1"/>
  <c r="AF6" i="3"/>
  <c r="L29" i="3"/>
  <c r="K29" i="3" s="1"/>
  <c r="J41" i="3"/>
  <c r="AC6" i="3"/>
  <c r="U6" i="3"/>
  <c r="V6" i="3"/>
  <c r="L38" i="3"/>
  <c r="K38" i="3" s="1"/>
  <c r="AB6" i="3"/>
  <c r="J9" i="3"/>
  <c r="M9" i="3" s="1"/>
  <c r="K9" i="3" s="1"/>
  <c r="L19" i="3"/>
  <c r="K19" i="3" s="1"/>
  <c r="J39" i="3"/>
  <c r="M39" i="3" s="1"/>
  <c r="K39" i="3" s="1"/>
  <c r="L7" i="3"/>
  <c r="K7" i="3" s="1"/>
  <c r="J12" i="3"/>
  <c r="M12" i="3" s="1"/>
  <c r="K12" i="3" s="1"/>
  <c r="J26" i="3"/>
  <c r="M26" i="3" s="1"/>
  <c r="K26" i="3" s="1"/>
  <c r="L27" i="3"/>
  <c r="K27" i="3" s="1"/>
  <c r="J31" i="3"/>
  <c r="M31" i="3" s="1"/>
  <c r="K31" i="3" s="1"/>
  <c r="L14" i="3"/>
  <c r="K14" i="3" s="1"/>
  <c r="J11" i="3"/>
  <c r="M11" i="3" s="1"/>
  <c r="K11" i="3" s="1"/>
  <c r="J25" i="3"/>
  <c r="M25" i="3" s="1"/>
  <c r="K25" i="3" s="1"/>
  <c r="J30" i="3"/>
  <c r="M30" i="3" s="1"/>
  <c r="K30" i="3" s="1"/>
  <c r="J37" i="3"/>
  <c r="M37" i="3" s="1"/>
  <c r="K37" i="3" s="1"/>
  <c r="J32" i="3"/>
  <c r="M32" i="3" s="1"/>
  <c r="K32" i="3" s="1"/>
  <c r="AD6" i="3"/>
  <c r="J16" i="3"/>
  <c r="M16" i="3" s="1"/>
  <c r="K16" i="3" s="1"/>
  <c r="AA6" i="3"/>
  <c r="J18" i="3"/>
  <c r="M18" i="3" s="1"/>
  <c r="K18" i="3" s="1"/>
  <c r="Z6" i="3"/>
  <c r="Y6" i="3"/>
  <c r="I6" i="3"/>
  <c r="J15" i="3"/>
  <c r="M15" i="3" s="1"/>
  <c r="K15" i="3" s="1"/>
  <c r="J34" i="3"/>
  <c r="M34" i="3" s="1"/>
  <c r="K34" i="3" s="1"/>
  <c r="J40" i="3"/>
  <c r="M40" i="3" s="1"/>
  <c r="K40" i="3" s="1"/>
  <c r="J8" i="3"/>
  <c r="M8" i="3" s="1"/>
  <c r="K8" i="3" s="1"/>
  <c r="J23" i="3"/>
  <c r="M23" i="3" s="1"/>
  <c r="K23" i="3" s="1"/>
  <c r="AE6" i="3"/>
  <c r="J28" i="3"/>
  <c r="M28" i="3" s="1"/>
  <c r="K28" i="3" s="1"/>
  <c r="J42" i="3"/>
  <c r="M42" i="3" s="1"/>
  <c r="K42" i="3" s="1"/>
  <c r="J43" i="3"/>
  <c r="M43" i="3" s="1"/>
  <c r="K43" i="3" s="1"/>
  <c r="J44" i="3"/>
  <c r="M44" i="3" s="1"/>
  <c r="K44" i="3" s="1"/>
  <c r="J45" i="3"/>
  <c r="M45" i="3" s="1"/>
  <c r="K45" i="3" s="1"/>
  <c r="J46" i="3"/>
  <c r="M46" i="3" s="1"/>
  <c r="K46" i="3" s="1"/>
  <c r="J47" i="3"/>
  <c r="M47" i="3" s="1"/>
  <c r="K47" i="3" s="1"/>
  <c r="AG6" i="3" l="1"/>
  <c r="J6" i="3"/>
  <c r="L6" i="3"/>
  <c r="K6" i="3"/>
  <c r="M6" i="3"/>
</calcChain>
</file>

<file path=xl/sharedStrings.xml><?xml version="1.0" encoding="utf-8"?>
<sst xmlns="http://schemas.openxmlformats.org/spreadsheetml/2006/main" count="214" uniqueCount="134">
  <si>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</si>
  <si>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</si>
  <si>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</si>
  <si>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</si>
  <si>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</si>
  <si>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</si>
  <si>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</si>
  <si>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</si>
  <si>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</si>
  <si>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</si>
  <si>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</si>
  <si>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</si>
  <si>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</si>
  <si>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</si>
  <si>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 общего принципа рассадки</t>
  </si>
  <si>
    <t>Специализированные аудитории</t>
  </si>
  <si>
    <t>Вместимость специализированных аудиторий</t>
  </si>
  <si>
    <t>Вместимость аудиторий общего принципа рассадки</t>
  </si>
  <si>
    <t>Код ППЭ</t>
  </si>
  <si>
    <t>Вместимость ППЭ</t>
  </si>
  <si>
    <t>Резерв в ППЭ</t>
  </si>
  <si>
    <t>Аудитория по химии</t>
  </si>
  <si>
    <t>Аудитория по физике</t>
  </si>
  <si>
    <t>Аудиторный фонд</t>
  </si>
  <si>
    <t>Вместимость аудиторного фонда</t>
  </si>
  <si>
    <t>Лаборатории</t>
  </si>
  <si>
    <t>ГБОУ Школа №1985</t>
  </si>
  <si>
    <t>ГБОУ Школа №1387</t>
  </si>
  <si>
    <t>ГБОУ Школа №1298 "Профиль Куркино"</t>
  </si>
  <si>
    <t>ГБОУ Школа №2005</t>
  </si>
  <si>
    <t>ГБОУ Школа №1944</t>
  </si>
  <si>
    <t>ГБОУ Школа №1900</t>
  </si>
  <si>
    <t>ГБОУ Школа №1564</t>
  </si>
  <si>
    <t>ГБОУ Школа №1544</t>
  </si>
  <si>
    <t>ГБОУ Школа №1538</t>
  </si>
  <si>
    <t>ГБОУ Школа №1358</t>
  </si>
  <si>
    <t>ГБОУ Школа №1747</t>
  </si>
  <si>
    <t>ГБОУ Школа № 1191</t>
  </si>
  <si>
    <t>ГБОУ Школа №1190</t>
  </si>
  <si>
    <t>ГБОУ Школа №1285</t>
  </si>
  <si>
    <t>ГБОУ Школа №830</t>
  </si>
  <si>
    <t>ГБОУ Школа №1571</t>
  </si>
  <si>
    <t>ГБОУ Школа №1286</t>
  </si>
  <si>
    <t>ГБОУ Школа №827</t>
  </si>
  <si>
    <t>ГБОУ Школа №1302</t>
  </si>
  <si>
    <t>ГБОУ Школа №86 имени М.Е. Катукова</t>
  </si>
  <si>
    <t>ГБОУ Школа №1619</t>
  </si>
  <si>
    <t>ГБОУ Школа №69</t>
  </si>
  <si>
    <t>ГБОУ Школа №1519</t>
  </si>
  <si>
    <t>ГБОУ Школа №1155</t>
  </si>
  <si>
    <t>ГБОУ Школа №1560 "Лидер"</t>
  </si>
  <si>
    <t>ГБОУ Школа №1522 имени В.И. Чуркина</t>
  </si>
  <si>
    <t>ГБОУ Школа №1517</t>
  </si>
  <si>
    <t>ГБОУ Школа №1515</t>
  </si>
  <si>
    <t>ГБОУ Школа № 138</t>
  </si>
  <si>
    <t>ГБОУ Школа №1874</t>
  </si>
  <si>
    <t>ГБОУ Школа №1210</t>
  </si>
  <si>
    <t>ГБОУ "Школа №1212 Щукино"</t>
  </si>
  <si>
    <t>ГБОУ "Курчатовская школа"</t>
  </si>
  <si>
    <t>ГБОУ Школа №1551</t>
  </si>
  <si>
    <t>ГБОУ Школа №2097</t>
  </si>
  <si>
    <t>ГБОУ Школа №1056</t>
  </si>
  <si>
    <t>Краткое наименование ОО на базе которой организован ППЭ</t>
  </si>
  <si>
    <t>№ п/п</t>
  </si>
  <si>
    <t>Сведения о ППЭ</t>
  </si>
  <si>
    <t>Оснащенность ППЭ</t>
  </si>
  <si>
    <t>Состав работников в ППЭ</t>
  </si>
  <si>
    <t xml:space="preserve">  Необходимое количество работников для обеспечения работы ППЭ при проведении ГИА</t>
  </si>
  <si>
    <t xml:space="preserve"> Расчет для 1 аудитории со специализированным принципом рассадки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</si>
  <si>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</si>
  <si>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</si>
  <si>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</si>
  <si>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</si>
  <si>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 Штаб ППЭ</t>
  </si>
  <si>
    <t>Аудитории</t>
  </si>
  <si>
    <t>ГБОУ Школа №727</t>
  </si>
  <si>
    <t xml:space="preserve">125466, Город Москва, Улица Соколово-Мещерская, владение 27, Северо-Западный АО	</t>
  </si>
  <si>
    <t xml:space="preserve">125466, Город Москва, Улица Юровская, дом 99, Северо-Западный АО	</t>
  </si>
  <si>
    <t xml:space="preserve">125466, Город Москва, Улица Родионовская, дом 6/7, Северо-Западный АО	</t>
  </si>
  <si>
    <t xml:space="preserve">125466, Город Москва, Улица Ландышевая, дом 8, Северо-Западный АО	</t>
  </si>
  <si>
    <t xml:space="preserve">125222, Город Москва, Улица Рословка, дом 8, Северо-Западный АО	</t>
  </si>
  <si>
    <t xml:space="preserve">125368, Город Москва, Улица Барышиха, дом 32, Северо-Западный АО	</t>
  </si>
  <si>
    <t xml:space="preserve">125310, Город Москва, Шоссе Пятницкое, дом 45, корп. 2, Северо-Западный АО	</t>
  </si>
  <si>
    <t xml:space="preserve">125430, Город Москва, Улица Митинская , дом 46, корп.2, Северо-Западный АО	</t>
  </si>
  <si>
    <t xml:space="preserve">125222, Город Москва, Улица Пенягинская, дом 14, Северо-Западный АО	</t>
  </si>
  <si>
    <t xml:space="preserve">125430, Город Москва, Шоссе Пятницкое, дом 21А, Северо-Западный АО	</t>
  </si>
  <si>
    <t xml:space="preserve">125464, Город Москва, Проезд Новотушинский, дом 8, корп. 2, Северо-Западный АО	</t>
  </si>
  <si>
    <t xml:space="preserve">125222, Город Москва, Улица Дубравная , дом 41, корпус 3, Северо-Западный АО	</t>
  </si>
  <si>
    <t xml:space="preserve">125368, Город Москва, Улица Барышиха, дом 17, корп. 1, Северо-Западный АО	</t>
  </si>
  <si>
    <t xml:space="preserve">125362, Город Москва, Улица Большая Набережная, дом 23, Северо-Западный АО	</t>
  </si>
  <si>
    <t xml:space="preserve">125424, г. Москва, Волоколамское шоссе, дом 71/8, стр .3, Северо-Западный АО	</t>
  </si>
  <si>
    <t xml:space="preserve">125362, Город Москва, Улица Вишневая, дом 20, корп.1, Северо-Западный АО	</t>
  </si>
  <si>
    <t xml:space="preserve">125480, Город Москва, Улица Вилиса Лациса , дом 33, корп. 2, Северо-Западный АО	</t>
  </si>
  <si>
    <t xml:space="preserve">125481, Город Москва, Улица Фомичевой, дом 1, корп. 1, Северо-Западный АО	</t>
  </si>
  <si>
    <t>125480, г. Москва, ул. Героев Панфиловцев , д. 15, Северо-Западный АО</t>
  </si>
  <si>
    <t xml:space="preserve">123458, Город Москва, Улица Таллинская , дом 16, корп. 4, Северо-Западный АО	</t>
  </si>
  <si>
    <t xml:space="preserve">123181, Город Москва, Улица Кулакова , дом 2, корп. 2, Северо-Западный АО	</t>
  </si>
  <si>
    <t xml:space="preserve">123181, Город Москва, Улица Исаковского, дом 29,корпус 1А, Северо-Западный АО	</t>
  </si>
  <si>
    <t xml:space="preserve">123181, Город Москва, Улица Маршала Катукова , дом 21, корп.2, Северо-Западный АО	</t>
  </si>
  <si>
    <t xml:space="preserve">123154, Город Москва, Улица Народного Ополчения , дом 27, корп. 2, Северо-Западный АО	</t>
  </si>
  <si>
    <t xml:space="preserve">123423, Город Москва, Улица Народного Ополчения, дом 16, корп. 4, Северо-Западный АО	</t>
  </si>
  <si>
    <t xml:space="preserve">123103, Город Москва, Улица Живописная, дом 2, корпус 2, Северо-Западный АО	</t>
  </si>
  <si>
    <t xml:space="preserve">123423, Город Москва, Улица Тухачевского Маршала, дом 17, Корп.3, Северо-Западный АО	</t>
  </si>
  <si>
    <t xml:space="preserve">123098, Город Москва, Улица Василевского Маршала , дом 3, корп. 2, Северо-Западный АО	</t>
  </si>
  <si>
    <t xml:space="preserve">123060, Город Москва, Улица Маршала Рыбалко, дом 14, Северо-Западный АО	</t>
  </si>
  <si>
    <t xml:space="preserve">125363, Город Москва, Улица Штурвальная, дом 7, корп. 2, Северо-Западный АО	</t>
  </si>
  <si>
    <t xml:space="preserve">125362, г. Москва, ул. Свободы, д. 26, Северо-Западный АО	</t>
  </si>
  <si>
    <t>123592, Город Москва, Улица Маршала Катукова , дом 12, корп.3, Северо-Западный АО</t>
  </si>
  <si>
    <t>123458, Город Москва, Улица Твардовского, дом 12А, Северо-Западный АО</t>
  </si>
  <si>
    <t>ГБОУ "Школа № 58"</t>
  </si>
  <si>
    <t xml:space="preserve">Иностранный язык </t>
  </si>
  <si>
    <t>Краткое наименование  ППЭ</t>
  </si>
  <si>
    <t>Подведомственные ДОНМ</t>
  </si>
  <si>
    <t>да</t>
  </si>
  <si>
    <t xml:space="preserve">Пункты проведения экзаменов Северо-Западного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</si>
  <si>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</si>
  <si>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>1_ГБОУ Школа №1560 "Лидер"</t>
  </si>
  <si>
    <t>2_ГБОУ Школа №1560 "Лидер"</t>
  </si>
  <si>
    <t>1_ГБОУ Школа №2097</t>
  </si>
  <si>
    <t>2_ГБОУ Школа №2097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</si>
  <si>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</si>
  <si>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</si>
  <si>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 xml:space="preserve">125373, Город Москва, Улица Героев Панфиловцев, дом 35, корп. 2, Северо-Западный АО	</t>
  </si>
  <si>
    <t xml:space="preserve">123458, Город Москва, Улица Таллинская , дом 20, корп.4, Северо-Западный АО	</t>
  </si>
  <si>
    <t xml:space="preserve">123154, г. Москва, бул. Генерала Карбышева, д. 9, корпус 2, Северо-Западный АО	</t>
  </si>
  <si>
    <t>123308, Город Москва, Набережная Карамышевская, дом 22, корп. 2, Северо-Западный АО</t>
  </si>
  <si>
    <t xml:space="preserve">125476, г. Москва, ул. Василия Петушкова , д. 23, Корп.1, Северо-Западный АО	</t>
  </si>
  <si>
    <t>125363, Город Москва, Улица Сходненская , дом 35, Северо-Западный АО</t>
  </si>
  <si>
    <t xml:space="preserve">123298, Город Москва, Улица Василевского Маршала, дом 9, корпус 1, Северо-Западный АО	</t>
  </si>
  <si>
    <t>123592, г. Москва, Бульвар Строгинский , дом 14, корпус 5, Северо-Западный АО</t>
  </si>
  <si>
    <t>ГБОУ Школа №705</t>
  </si>
  <si>
    <t xml:space="preserve">123098, Город Москва, Улица Авиационная, дом 71, корпус 3, Северо-Западный АО	</t>
  </si>
  <si>
    <t>1_ГБОУ Школа №827</t>
  </si>
  <si>
    <t>2_ГБОУ Школа №827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</si>
</sst>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9" fillId="0" borderId="1"/>
    <xf numFmtId="0" fontId="1" fillId="0" borderId="1"/>
    <xf numFmtId="0" fontId="9" fillId="0" borderId="1"/>
    <xf numFmtId="0" fontId="9" fillId="0" borderId="1"/>
  </cellStyleXfs>
  <cellXfs count="21"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1" fontId="10" fillId="0" borderId="2" xfId="4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textRotation="90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00000000-0005-0000-0000-000004000000}"/>
    <cellStyle name="Обычный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"/>
  <sheetViews>
    <sheetView tabSelected="1" zoomScale="70" zoomScaleNormal="7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defaultRowHeight="15" x14ac:dyDescent="0.25"/>
  <cols>
    <col min="1" max="1" width="7.7109375" customWidth="1"/>
    <col min="2" max="2" width="7.85546875" style="2" customWidth="1"/>
    <col min="3" max="3" width="9.140625" style="2" customWidth="1"/>
    <col min="4" max="4" width="47.7109375" customWidth="1"/>
    <col min="5" max="5" width="29.42578125" customWidth="1"/>
    <col min="6" max="6" width="23.5703125" customWidth="1"/>
    <col min="7" max="7" width="20.28515625" customWidth="1"/>
    <col min="8" max="13" width="7.7109375" customWidth="1"/>
    <col min="14" max="16" width="8.140625" customWidth="1"/>
    <col min="17" max="18" width="9.5703125" customWidth="1"/>
    <col min="19" max="33" width="7.5703125" customWidth="1"/>
  </cols>
  <sheetData>
    <row r="1" spans="1:33" ht="46.5" customHeight="1" x14ac:dyDescent="0.25">
      <c r="A1" s="16" t="s">
        <v>114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3" ht="37.5" customHeight="1" x14ac:dyDescent="0.25">
      <c r="A2" s="17" t="s">
        <v>115</v>
      </c>
      <c r="B2" s="17"/>
      <c r="C2" s="17"/>
      <c r="D2" s="17"/>
      <c r="E2" s="17"/>
      <c r="F2" s="17"/>
      <c r="G2" s="17"/>
      <c r="H2" s="17" t="s">
        <v>64</v>
      </c>
      <c r="I2" s="17"/>
      <c r="J2" s="17"/>
      <c r="K2" s="17"/>
      <c r="L2" s="17"/>
      <c r="M2" s="17"/>
      <c r="N2" s="12" t="s">
        <v>65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 t="s">
        <v>67</v>
      </c>
      <c r="Z2" s="12"/>
      <c r="AA2" s="12"/>
      <c r="AB2" s="12"/>
      <c r="AC2" s="12"/>
      <c r="AD2" s="12"/>
      <c r="AE2" s="12"/>
      <c r="AF2" s="12"/>
      <c r="AG2" s="12"/>
    </row>
    <row r="3" spans="1:33" ht="30.75" customHeight="1" x14ac:dyDescent="0.25">
      <c r="A3" s="12" t="s">
        <v>63</v>
      </c>
      <c r="B3" s="12" t="s">
        <v>9</v>
      </c>
      <c r="C3" s="12" t="s">
        <v>18</v>
      </c>
      <c r="D3" s="12" t="s">
        <v>13</v>
      </c>
      <c r="E3" s="12" t="s">
        <v>111</v>
      </c>
      <c r="F3" s="12" t="s">
        <v>62</v>
      </c>
      <c r="G3" s="18" t="s">
        <v>112</v>
      </c>
      <c r="H3" s="15" t="s">
        <v>23</v>
      </c>
      <c r="I3" s="15"/>
      <c r="J3" s="15"/>
      <c r="K3" s="15" t="s">
        <v>24</v>
      </c>
      <c r="L3" s="15"/>
      <c r="M3" s="15"/>
      <c r="N3" s="15" t="s">
        <v>69</v>
      </c>
      <c r="O3" s="15"/>
      <c r="P3" s="15"/>
      <c r="Q3" s="15"/>
      <c r="R3" s="15"/>
      <c r="S3" s="15"/>
      <c r="T3" s="15"/>
      <c r="U3" s="15" t="s">
        <v>74</v>
      </c>
      <c r="V3" s="15"/>
      <c r="W3" s="15"/>
      <c r="X3" s="15"/>
      <c r="Y3" s="15" t="s">
        <v>66</v>
      </c>
      <c r="Z3" s="15"/>
      <c r="AA3" s="15"/>
      <c r="AB3" s="15"/>
      <c r="AC3" s="15"/>
      <c r="AD3" s="15"/>
      <c r="AE3" s="15"/>
      <c r="AF3" s="15"/>
      <c r="AG3" s="15"/>
    </row>
    <row r="4" spans="1:33" ht="59.45" customHeight="1" x14ac:dyDescent="0.25">
      <c r="A4" s="12"/>
      <c r="B4" s="12"/>
      <c r="C4" s="12"/>
      <c r="D4" s="12"/>
      <c r="E4" s="12"/>
      <c r="F4" s="12"/>
      <c r="G4" s="19"/>
      <c r="H4" s="14" t="s">
        <v>0</v>
      </c>
      <c r="I4" s="14" t="s">
        <v>14</v>
      </c>
      <c r="J4" s="14" t="s">
        <v>15</v>
      </c>
      <c r="K4" s="14" t="s">
        <v>19</v>
      </c>
      <c r="L4" s="14" t="s">
        <v>17</v>
      </c>
      <c r="M4" s="14" t="s">
        <v>16</v>
      </c>
      <c r="N4" s="13" t="s">
        <v>120</v>
      </c>
      <c r="O4" s="13"/>
      <c r="P4" s="13"/>
      <c r="Q4" s="13"/>
      <c r="R4" s="13"/>
      <c r="S4" s="14" t="s">
        <v>70</v>
      </c>
      <c r="T4" s="14" t="s">
        <v>71</v>
      </c>
      <c r="U4" s="15" t="s">
        <v>25</v>
      </c>
      <c r="V4" s="15"/>
      <c r="W4" s="15" t="s">
        <v>110</v>
      </c>
      <c r="X4" s="15"/>
      <c r="Y4" s="14" t="s">
        <v>1</v>
      </c>
      <c r="Z4" s="14" t="s">
        <v>2</v>
      </c>
      <c r="AA4" s="14" t="s">
        <v>3</v>
      </c>
      <c r="AB4" s="14" t="s">
        <v>4</v>
      </c>
      <c r="AC4" s="14" t="s">
        <v>5</v>
      </c>
      <c r="AD4" s="14" t="s">
        <v>6</v>
      </c>
      <c r="AE4" s="14" t="s">
        <v>7</v>
      </c>
      <c r="AF4" s="14" t="s">
        <v>8</v>
      </c>
      <c r="AG4" s="14" t="s">
        <v>10</v>
      </c>
    </row>
    <row r="5" spans="1:33" ht="134.25" customHeight="1" x14ac:dyDescent="0.25">
      <c r="A5" s="12"/>
      <c r="B5" s="12"/>
      <c r="C5" s="12"/>
      <c r="D5" s="12"/>
      <c r="E5" s="12"/>
      <c r="F5" s="12"/>
      <c r="G5" s="20"/>
      <c r="H5" s="14"/>
      <c r="I5" s="14"/>
      <c r="J5" s="14"/>
      <c r="K5" s="14"/>
      <c r="L5" s="14"/>
      <c r="M5" s="14"/>
      <c r="N5" s="11" t="s">
        <v>72</v>
      </c>
      <c r="O5" s="11" t="s">
        <v>73</v>
      </c>
      <c r="P5" s="11" t="s">
        <v>20</v>
      </c>
      <c r="Q5" s="11" t="s">
        <v>121</v>
      </c>
      <c r="R5" s="11" t="s">
        <v>68</v>
      </c>
      <c r="S5" s="14"/>
      <c r="T5" s="14"/>
      <c r="U5" s="11" t="s">
        <v>21</v>
      </c>
      <c r="V5" s="11" t="s">
        <v>22</v>
      </c>
      <c r="W5" s="11" t="s">
        <v>11</v>
      </c>
      <c r="X5" s="11" t="s">
        <v>12</v>
      </c>
      <c r="Y5" s="14"/>
      <c r="Z5" s="14"/>
      <c r="AA5" s="14"/>
      <c r="AB5" s="14"/>
      <c r="AC5" s="14"/>
      <c r="AD5" s="14"/>
      <c r="AE5" s="14"/>
      <c r="AF5" s="14"/>
      <c r="AG5" s="14"/>
    </row>
    <row r="6" spans="1:33" x14ac:dyDescent="0.25">
      <c r="A6" s="6"/>
      <c r="B6" s="1"/>
      <c r="C6" s="10"/>
      <c r="D6" s="10"/>
      <c r="E6" s="10"/>
      <c r="F6" s="10"/>
      <c r="G6" s="10"/>
      <c r="H6" s="10">
        <f t="shared" ref="H6:AG6" si="0">SUBTOTAL(109,H7:H47)</f>
        <v>781</v>
      </c>
      <c r="I6" s="10">
        <f t="shared" si="0"/>
        <v>700</v>
      </c>
      <c r="J6" s="10">
        <f t="shared" si="0"/>
        <v>81</v>
      </c>
      <c r="K6" s="10">
        <f t="shared" si="0"/>
        <v>11462</v>
      </c>
      <c r="L6" s="10">
        <f t="shared" si="0"/>
        <v>10493</v>
      </c>
      <c r="M6" s="10">
        <f t="shared" si="0"/>
        <v>969</v>
      </c>
      <c r="N6" s="10">
        <f t="shared" si="0"/>
        <v>4756</v>
      </c>
      <c r="O6" s="10">
        <f t="shared" si="0"/>
        <v>123</v>
      </c>
      <c r="P6" s="10">
        <f t="shared" si="0"/>
        <v>205</v>
      </c>
      <c r="Q6" s="10">
        <f t="shared" si="0"/>
        <v>4305</v>
      </c>
      <c r="R6" s="10">
        <f t="shared" si="0"/>
        <v>123</v>
      </c>
      <c r="S6" s="10">
        <f t="shared" si="0"/>
        <v>986</v>
      </c>
      <c r="T6" s="10">
        <f t="shared" si="0"/>
        <v>904</v>
      </c>
      <c r="U6" s="10">
        <f t="shared" si="0"/>
        <v>41</v>
      </c>
      <c r="V6" s="10">
        <f t="shared" si="0"/>
        <v>82</v>
      </c>
      <c r="W6" s="10">
        <f t="shared" si="0"/>
        <v>508</v>
      </c>
      <c r="X6" s="10">
        <f t="shared" si="0"/>
        <v>271</v>
      </c>
      <c r="Y6" s="10">
        <f t="shared" si="0"/>
        <v>41</v>
      </c>
      <c r="Z6" s="10">
        <f t="shared" si="0"/>
        <v>41</v>
      </c>
      <c r="AA6" s="10">
        <f t="shared" si="0"/>
        <v>164</v>
      </c>
      <c r="AB6" s="10">
        <f t="shared" si="0"/>
        <v>82</v>
      </c>
      <c r="AC6" s="10">
        <f t="shared" si="0"/>
        <v>41</v>
      </c>
      <c r="AD6" s="10">
        <f t="shared" si="0"/>
        <v>164</v>
      </c>
      <c r="AE6" s="10">
        <f t="shared" si="0"/>
        <v>1685</v>
      </c>
      <c r="AF6" s="10">
        <f t="shared" si="0"/>
        <v>781</v>
      </c>
      <c r="AG6" s="10">
        <f t="shared" si="0"/>
        <v>2999</v>
      </c>
    </row>
    <row r="7" spans="1:33" ht="30" customHeight="1" x14ac:dyDescent="0.25">
      <c r="A7" s="6">
        <v>1</v>
      </c>
      <c r="B7" s="6">
        <v>68</v>
      </c>
      <c r="C7" s="7">
        <v>2771</v>
      </c>
      <c r="D7" s="8" t="s">
        <v>76</v>
      </c>
      <c r="E7" s="6" t="s">
        <v>27</v>
      </c>
      <c r="F7" s="6" t="s">
        <v>27</v>
      </c>
      <c r="G7" s="6" t="s">
        <v>113</v>
      </c>
      <c r="H7" s="9">
        <v>20</v>
      </c>
      <c r="I7" s="9">
        <f t="shared" ref="I7:I17" si="1">H7-2</f>
        <v>18</v>
      </c>
      <c r="J7" s="9">
        <f t="shared" ref="J7:J26" si="2">H7-I7</f>
        <v>2</v>
      </c>
      <c r="K7" s="9">
        <f>L7+M7</f>
        <v>294</v>
      </c>
      <c r="L7" s="9">
        <f t="shared" ref="L7:L17" si="3">I7*15</f>
        <v>270</v>
      </c>
      <c r="M7" s="9">
        <f t="shared" ref="M7:M40" si="4">J7*12</f>
        <v>24</v>
      </c>
      <c r="N7" s="9">
        <f>SUM(O7:R7)</f>
        <v>116</v>
      </c>
      <c r="O7" s="9">
        <v>3</v>
      </c>
      <c r="P7" s="9">
        <v>5</v>
      </c>
      <c r="Q7" s="9">
        <v>105</v>
      </c>
      <c r="R7" s="9">
        <v>3</v>
      </c>
      <c r="S7" s="9">
        <f>H7+5</f>
        <v>25</v>
      </c>
      <c r="T7" s="9">
        <f>H7+3</f>
        <v>23</v>
      </c>
      <c r="U7" s="9">
        <v>1</v>
      </c>
      <c r="V7" s="9">
        <v>2</v>
      </c>
      <c r="W7" s="9">
        <v>13</v>
      </c>
      <c r="X7" s="9">
        <v>7</v>
      </c>
      <c r="Y7" s="9">
        <f>$H$7/$H$7</f>
        <v>1</v>
      </c>
      <c r="Z7" s="9">
        <f t="shared" ref="Z7:AC22" si="5">$H$7/$H$7</f>
        <v>1</v>
      </c>
      <c r="AA7" s="9">
        <f>$H$7/$H$7*4</f>
        <v>4</v>
      </c>
      <c r="AB7" s="9">
        <f>$H$7/$H$7*2</f>
        <v>2</v>
      </c>
      <c r="AC7" s="9">
        <f t="shared" si="5"/>
        <v>1</v>
      </c>
      <c r="AD7" s="9">
        <f>$H$7/$H$7*4</f>
        <v>4</v>
      </c>
      <c r="AE7" s="9">
        <f>H7*2+3</f>
        <v>43</v>
      </c>
      <c r="AF7" s="9">
        <f>H7</f>
        <v>20</v>
      </c>
      <c r="AG7" s="9">
        <f>SUM(Y7:AF7)</f>
        <v>76</v>
      </c>
    </row>
    <row r="8" spans="1:33" ht="30" x14ac:dyDescent="0.25">
      <c r="A8" s="6">
        <v>2</v>
      </c>
      <c r="B8" s="6">
        <v>68</v>
      </c>
      <c r="C8" s="7">
        <v>3071</v>
      </c>
      <c r="D8" s="8" t="s">
        <v>77</v>
      </c>
      <c r="E8" s="6" t="s">
        <v>28</v>
      </c>
      <c r="F8" s="6" t="s">
        <v>28</v>
      </c>
      <c r="G8" s="6" t="s">
        <v>113</v>
      </c>
      <c r="H8" s="9">
        <v>20</v>
      </c>
      <c r="I8" s="9">
        <f t="shared" si="1"/>
        <v>18</v>
      </c>
      <c r="J8" s="9">
        <f t="shared" si="2"/>
        <v>2</v>
      </c>
      <c r="K8" s="9">
        <f t="shared" ref="K8:K48" si="6">L8+M8</f>
        <v>294</v>
      </c>
      <c r="L8" s="9">
        <f t="shared" si="3"/>
        <v>270</v>
      </c>
      <c r="M8" s="9">
        <f t="shared" si="4"/>
        <v>24</v>
      </c>
      <c r="N8" s="9">
        <f t="shared" ref="N8:N47" si="7">SUM(O8:R8)</f>
        <v>116</v>
      </c>
      <c r="O8" s="9">
        <v>3</v>
      </c>
      <c r="P8" s="9">
        <v>5</v>
      </c>
      <c r="Q8" s="9">
        <v>105</v>
      </c>
      <c r="R8" s="9">
        <v>3</v>
      </c>
      <c r="S8" s="9">
        <f t="shared" ref="S8:S48" si="8">H8+5</f>
        <v>25</v>
      </c>
      <c r="T8" s="9">
        <f t="shared" ref="T8:T48" si="9">H8+3</f>
        <v>23</v>
      </c>
      <c r="U8" s="9">
        <v>1</v>
      </c>
      <c r="V8" s="9">
        <v>2</v>
      </c>
      <c r="W8" s="9">
        <v>13</v>
      </c>
      <c r="X8" s="9">
        <v>7</v>
      </c>
      <c r="Y8" s="9">
        <f t="shared" ref="Y8:AC47" si="10">$H$7/$H$7</f>
        <v>1</v>
      </c>
      <c r="Z8" s="9">
        <f t="shared" si="5"/>
        <v>1</v>
      </c>
      <c r="AA8" s="9">
        <f t="shared" ref="AA8:AA47" si="11">$H$7/$H$7*4</f>
        <v>4</v>
      </c>
      <c r="AB8" s="9">
        <f t="shared" ref="AB8:AB47" si="12">$H$7/$H$7*2</f>
        <v>2</v>
      </c>
      <c r="AC8" s="9">
        <f t="shared" si="5"/>
        <v>1</v>
      </c>
      <c r="AD8" s="9">
        <f t="shared" ref="AD8:AD47" si="13">$H$7/$H$7*4</f>
        <v>4</v>
      </c>
      <c r="AE8" s="9">
        <f t="shared" ref="AE8:AE48" si="14">H8*2+3</f>
        <v>43</v>
      </c>
      <c r="AF8" s="9">
        <f t="shared" ref="AF8:AF48" si="15">H8</f>
        <v>20</v>
      </c>
      <c r="AG8" s="9">
        <f t="shared" ref="AG8:AG48" si="16">SUM(Y8:AF8)</f>
        <v>76</v>
      </c>
    </row>
    <row r="9" spans="1:33" ht="30" x14ac:dyDescent="0.25">
      <c r="A9" s="6">
        <v>3</v>
      </c>
      <c r="B9" s="6">
        <v>68</v>
      </c>
      <c r="C9" s="7">
        <v>3381</v>
      </c>
      <c r="D9" s="8" t="s">
        <v>78</v>
      </c>
      <c r="E9" s="6" t="s">
        <v>29</v>
      </c>
      <c r="F9" s="6" t="s">
        <v>29</v>
      </c>
      <c r="G9" s="6" t="s">
        <v>113</v>
      </c>
      <c r="H9" s="9">
        <v>20</v>
      </c>
      <c r="I9" s="9">
        <f t="shared" si="1"/>
        <v>18</v>
      </c>
      <c r="J9" s="9">
        <f t="shared" si="2"/>
        <v>2</v>
      </c>
      <c r="K9" s="9">
        <f t="shared" si="6"/>
        <v>294</v>
      </c>
      <c r="L9" s="9">
        <f t="shared" si="3"/>
        <v>270</v>
      </c>
      <c r="M9" s="9">
        <f t="shared" si="4"/>
        <v>24</v>
      </c>
      <c r="N9" s="9">
        <f t="shared" si="7"/>
        <v>116</v>
      </c>
      <c r="O9" s="9">
        <v>3</v>
      </c>
      <c r="P9" s="9">
        <v>5</v>
      </c>
      <c r="Q9" s="9">
        <v>105</v>
      </c>
      <c r="R9" s="9">
        <v>3</v>
      </c>
      <c r="S9" s="9">
        <f t="shared" si="8"/>
        <v>25</v>
      </c>
      <c r="T9" s="9">
        <f t="shared" si="9"/>
        <v>23</v>
      </c>
      <c r="U9" s="9">
        <v>1</v>
      </c>
      <c r="V9" s="9">
        <v>2</v>
      </c>
      <c r="W9" s="9">
        <v>13</v>
      </c>
      <c r="X9" s="9">
        <v>7</v>
      </c>
      <c r="Y9" s="9">
        <f t="shared" si="10"/>
        <v>1</v>
      </c>
      <c r="Z9" s="9">
        <f t="shared" si="5"/>
        <v>1</v>
      </c>
      <c r="AA9" s="9">
        <f t="shared" si="11"/>
        <v>4</v>
      </c>
      <c r="AB9" s="9">
        <f t="shared" si="12"/>
        <v>2</v>
      </c>
      <c r="AC9" s="9">
        <f t="shared" si="5"/>
        <v>1</v>
      </c>
      <c r="AD9" s="9">
        <f t="shared" si="13"/>
        <v>4</v>
      </c>
      <c r="AE9" s="9">
        <f t="shared" si="14"/>
        <v>43</v>
      </c>
      <c r="AF9" s="9">
        <f t="shared" si="15"/>
        <v>20</v>
      </c>
      <c r="AG9" s="9">
        <f t="shared" si="16"/>
        <v>76</v>
      </c>
    </row>
    <row r="10" spans="1:33" ht="30" x14ac:dyDescent="0.25">
      <c r="A10" s="6">
        <v>4</v>
      </c>
      <c r="B10" s="6">
        <v>68</v>
      </c>
      <c r="C10" s="7">
        <v>3426</v>
      </c>
      <c r="D10" s="8" t="s">
        <v>79</v>
      </c>
      <c r="E10" s="6" t="s">
        <v>26</v>
      </c>
      <c r="F10" s="6" t="s">
        <v>26</v>
      </c>
      <c r="G10" s="6" t="s">
        <v>113</v>
      </c>
      <c r="H10" s="9">
        <v>21</v>
      </c>
      <c r="I10" s="9">
        <f t="shared" si="1"/>
        <v>19</v>
      </c>
      <c r="J10" s="9">
        <f t="shared" si="2"/>
        <v>2</v>
      </c>
      <c r="K10" s="9">
        <f t="shared" si="6"/>
        <v>309</v>
      </c>
      <c r="L10" s="9">
        <f t="shared" si="3"/>
        <v>285</v>
      </c>
      <c r="M10" s="9">
        <f t="shared" si="4"/>
        <v>24</v>
      </c>
      <c r="N10" s="9">
        <f t="shared" si="7"/>
        <v>116</v>
      </c>
      <c r="O10" s="9">
        <v>3</v>
      </c>
      <c r="P10" s="9">
        <v>5</v>
      </c>
      <c r="Q10" s="9">
        <v>105</v>
      </c>
      <c r="R10" s="9">
        <v>3</v>
      </c>
      <c r="S10" s="9">
        <f t="shared" si="8"/>
        <v>26</v>
      </c>
      <c r="T10" s="9">
        <f t="shared" si="9"/>
        <v>24</v>
      </c>
      <c r="U10" s="9">
        <v>1</v>
      </c>
      <c r="V10" s="9">
        <v>2</v>
      </c>
      <c r="W10" s="9">
        <v>14</v>
      </c>
      <c r="X10" s="9">
        <v>7</v>
      </c>
      <c r="Y10" s="9">
        <f t="shared" si="10"/>
        <v>1</v>
      </c>
      <c r="Z10" s="9">
        <f t="shared" si="5"/>
        <v>1</v>
      </c>
      <c r="AA10" s="9">
        <f t="shared" si="11"/>
        <v>4</v>
      </c>
      <c r="AB10" s="9">
        <f t="shared" si="12"/>
        <v>2</v>
      </c>
      <c r="AC10" s="9">
        <f t="shared" si="5"/>
        <v>1</v>
      </c>
      <c r="AD10" s="9">
        <f t="shared" si="13"/>
        <v>4</v>
      </c>
      <c r="AE10" s="9">
        <f t="shared" si="14"/>
        <v>45</v>
      </c>
      <c r="AF10" s="9">
        <f t="shared" si="15"/>
        <v>21</v>
      </c>
      <c r="AG10" s="9">
        <f t="shared" si="16"/>
        <v>79</v>
      </c>
    </row>
    <row r="11" spans="1:33" ht="30" x14ac:dyDescent="0.25">
      <c r="A11" s="6">
        <v>5</v>
      </c>
      <c r="B11" s="6">
        <v>69</v>
      </c>
      <c r="C11" s="7">
        <v>2221</v>
      </c>
      <c r="D11" s="8" t="s">
        <v>80</v>
      </c>
      <c r="E11" s="6" t="s">
        <v>32</v>
      </c>
      <c r="F11" s="6" t="s">
        <v>32</v>
      </c>
      <c r="G11" s="6" t="s">
        <v>113</v>
      </c>
      <c r="H11" s="9">
        <v>24</v>
      </c>
      <c r="I11" s="9">
        <f t="shared" si="1"/>
        <v>22</v>
      </c>
      <c r="J11" s="9">
        <f t="shared" si="2"/>
        <v>2</v>
      </c>
      <c r="K11" s="9">
        <f t="shared" si="6"/>
        <v>354</v>
      </c>
      <c r="L11" s="9">
        <f t="shared" si="3"/>
        <v>330</v>
      </c>
      <c r="M11" s="9">
        <f t="shared" si="4"/>
        <v>24</v>
      </c>
      <c r="N11" s="9">
        <f t="shared" si="7"/>
        <v>116</v>
      </c>
      <c r="O11" s="9">
        <v>3</v>
      </c>
      <c r="P11" s="9">
        <v>5</v>
      </c>
      <c r="Q11" s="9">
        <v>105</v>
      </c>
      <c r="R11" s="9">
        <v>3</v>
      </c>
      <c r="S11" s="9">
        <f t="shared" si="8"/>
        <v>29</v>
      </c>
      <c r="T11" s="9">
        <f t="shared" si="9"/>
        <v>27</v>
      </c>
      <c r="U11" s="9">
        <v>1</v>
      </c>
      <c r="V11" s="9">
        <v>2</v>
      </c>
      <c r="W11" s="9">
        <v>16</v>
      </c>
      <c r="X11" s="9">
        <v>8</v>
      </c>
      <c r="Y11" s="9">
        <f t="shared" si="10"/>
        <v>1</v>
      </c>
      <c r="Z11" s="9">
        <f t="shared" si="5"/>
        <v>1</v>
      </c>
      <c r="AA11" s="9">
        <f t="shared" si="11"/>
        <v>4</v>
      </c>
      <c r="AB11" s="9">
        <f t="shared" si="12"/>
        <v>2</v>
      </c>
      <c r="AC11" s="9">
        <f t="shared" si="5"/>
        <v>1</v>
      </c>
      <c r="AD11" s="9">
        <f t="shared" si="13"/>
        <v>4</v>
      </c>
      <c r="AE11" s="9">
        <f t="shared" si="14"/>
        <v>51</v>
      </c>
      <c r="AF11" s="9">
        <f t="shared" si="15"/>
        <v>24</v>
      </c>
      <c r="AG11" s="9">
        <f t="shared" si="16"/>
        <v>88</v>
      </c>
    </row>
    <row r="12" spans="1:33" ht="30" x14ac:dyDescent="0.25">
      <c r="A12" s="6">
        <v>6</v>
      </c>
      <c r="B12" s="6">
        <v>69</v>
      </c>
      <c r="C12" s="7">
        <v>2224</v>
      </c>
      <c r="D12" s="8" t="s">
        <v>81</v>
      </c>
      <c r="E12" s="6" t="s">
        <v>36</v>
      </c>
      <c r="F12" s="6" t="s">
        <v>36</v>
      </c>
      <c r="G12" s="6" t="s">
        <v>113</v>
      </c>
      <c r="H12" s="9">
        <v>21</v>
      </c>
      <c r="I12" s="9">
        <f t="shared" si="1"/>
        <v>19</v>
      </c>
      <c r="J12" s="9">
        <f t="shared" si="2"/>
        <v>2</v>
      </c>
      <c r="K12" s="9">
        <f t="shared" si="6"/>
        <v>309</v>
      </c>
      <c r="L12" s="9">
        <f t="shared" si="3"/>
        <v>285</v>
      </c>
      <c r="M12" s="9">
        <f t="shared" si="4"/>
        <v>24</v>
      </c>
      <c r="N12" s="9">
        <f t="shared" si="7"/>
        <v>116</v>
      </c>
      <c r="O12" s="9">
        <v>3</v>
      </c>
      <c r="P12" s="9">
        <v>5</v>
      </c>
      <c r="Q12" s="9">
        <v>105</v>
      </c>
      <c r="R12" s="9">
        <v>3</v>
      </c>
      <c r="S12" s="9">
        <f t="shared" si="8"/>
        <v>26</v>
      </c>
      <c r="T12" s="9">
        <f t="shared" si="9"/>
        <v>24</v>
      </c>
      <c r="U12" s="9">
        <v>1</v>
      </c>
      <c r="V12" s="9">
        <v>2</v>
      </c>
      <c r="W12" s="9">
        <v>14</v>
      </c>
      <c r="X12" s="9">
        <v>7</v>
      </c>
      <c r="Y12" s="9">
        <f t="shared" si="10"/>
        <v>1</v>
      </c>
      <c r="Z12" s="9">
        <f t="shared" si="5"/>
        <v>1</v>
      </c>
      <c r="AA12" s="9">
        <f t="shared" si="11"/>
        <v>4</v>
      </c>
      <c r="AB12" s="9">
        <f t="shared" si="12"/>
        <v>2</v>
      </c>
      <c r="AC12" s="9">
        <f t="shared" si="5"/>
        <v>1</v>
      </c>
      <c r="AD12" s="9">
        <f t="shared" si="13"/>
        <v>4</v>
      </c>
      <c r="AE12" s="9">
        <f t="shared" si="14"/>
        <v>45</v>
      </c>
      <c r="AF12" s="9">
        <f t="shared" si="15"/>
        <v>21</v>
      </c>
      <c r="AG12" s="9">
        <f t="shared" si="16"/>
        <v>79</v>
      </c>
    </row>
    <row r="13" spans="1:33" ht="30" x14ac:dyDescent="0.25">
      <c r="A13" s="6">
        <v>7</v>
      </c>
      <c r="B13" s="6">
        <v>69</v>
      </c>
      <c r="C13" s="7">
        <v>2432</v>
      </c>
      <c r="D13" s="8" t="s">
        <v>82</v>
      </c>
      <c r="E13" s="6" t="s">
        <v>35</v>
      </c>
      <c r="F13" s="6" t="s">
        <v>35</v>
      </c>
      <c r="G13" s="6" t="s">
        <v>113</v>
      </c>
      <c r="H13" s="9">
        <v>19</v>
      </c>
      <c r="I13" s="9">
        <f t="shared" si="1"/>
        <v>17</v>
      </c>
      <c r="J13" s="9">
        <f t="shared" si="2"/>
        <v>2</v>
      </c>
      <c r="K13" s="9">
        <f t="shared" si="6"/>
        <v>279</v>
      </c>
      <c r="L13" s="9">
        <f t="shared" si="3"/>
        <v>255</v>
      </c>
      <c r="M13" s="9">
        <f t="shared" si="4"/>
        <v>24</v>
      </c>
      <c r="N13" s="9">
        <f t="shared" si="7"/>
        <v>116</v>
      </c>
      <c r="O13" s="9">
        <v>3</v>
      </c>
      <c r="P13" s="9">
        <v>5</v>
      </c>
      <c r="Q13" s="9">
        <v>105</v>
      </c>
      <c r="R13" s="9">
        <v>3</v>
      </c>
      <c r="S13" s="9">
        <f t="shared" si="8"/>
        <v>24</v>
      </c>
      <c r="T13" s="9">
        <f t="shared" si="9"/>
        <v>22</v>
      </c>
      <c r="U13" s="9">
        <v>1</v>
      </c>
      <c r="V13" s="9">
        <v>2</v>
      </c>
      <c r="W13" s="9">
        <v>12</v>
      </c>
      <c r="X13" s="9">
        <v>7</v>
      </c>
      <c r="Y13" s="9">
        <f t="shared" si="10"/>
        <v>1</v>
      </c>
      <c r="Z13" s="9">
        <f t="shared" si="5"/>
        <v>1</v>
      </c>
      <c r="AA13" s="9">
        <f t="shared" si="11"/>
        <v>4</v>
      </c>
      <c r="AB13" s="9">
        <f t="shared" si="12"/>
        <v>2</v>
      </c>
      <c r="AC13" s="9">
        <f t="shared" si="5"/>
        <v>1</v>
      </c>
      <c r="AD13" s="9">
        <f t="shared" si="13"/>
        <v>4</v>
      </c>
      <c r="AE13" s="9">
        <f t="shared" si="14"/>
        <v>41</v>
      </c>
      <c r="AF13" s="9">
        <f t="shared" si="15"/>
        <v>19</v>
      </c>
      <c r="AG13" s="9">
        <f t="shared" si="16"/>
        <v>73</v>
      </c>
    </row>
    <row r="14" spans="1:33" ht="30" x14ac:dyDescent="0.25">
      <c r="A14" s="6">
        <v>8</v>
      </c>
      <c r="B14" s="6">
        <v>69</v>
      </c>
      <c r="C14" s="7">
        <v>3060</v>
      </c>
      <c r="D14" s="8" t="s">
        <v>83</v>
      </c>
      <c r="E14" s="6" t="s">
        <v>37</v>
      </c>
      <c r="F14" s="6" t="s">
        <v>37</v>
      </c>
      <c r="G14" s="6" t="s">
        <v>113</v>
      </c>
      <c r="H14" s="9">
        <v>28</v>
      </c>
      <c r="I14" s="9">
        <f t="shared" si="1"/>
        <v>26</v>
      </c>
      <c r="J14" s="9">
        <f t="shared" si="2"/>
        <v>2</v>
      </c>
      <c r="K14" s="9">
        <f t="shared" si="6"/>
        <v>414</v>
      </c>
      <c r="L14" s="9">
        <f t="shared" si="3"/>
        <v>390</v>
      </c>
      <c r="M14" s="9">
        <f t="shared" si="4"/>
        <v>24</v>
      </c>
      <c r="N14" s="9">
        <f t="shared" si="7"/>
        <v>116</v>
      </c>
      <c r="O14" s="9">
        <v>3</v>
      </c>
      <c r="P14" s="9">
        <v>5</v>
      </c>
      <c r="Q14" s="9">
        <v>105</v>
      </c>
      <c r="R14" s="9">
        <v>3</v>
      </c>
      <c r="S14" s="9">
        <f t="shared" si="8"/>
        <v>33</v>
      </c>
      <c r="T14" s="9">
        <f t="shared" si="9"/>
        <v>31</v>
      </c>
      <c r="U14" s="9">
        <v>1</v>
      </c>
      <c r="V14" s="9">
        <v>2</v>
      </c>
      <c r="W14" s="9">
        <v>16</v>
      </c>
      <c r="X14" s="9">
        <v>8</v>
      </c>
      <c r="Y14" s="9">
        <f t="shared" si="10"/>
        <v>1</v>
      </c>
      <c r="Z14" s="9">
        <f t="shared" si="5"/>
        <v>1</v>
      </c>
      <c r="AA14" s="9">
        <f t="shared" si="11"/>
        <v>4</v>
      </c>
      <c r="AB14" s="9">
        <f t="shared" si="12"/>
        <v>2</v>
      </c>
      <c r="AC14" s="9">
        <f t="shared" si="5"/>
        <v>1</v>
      </c>
      <c r="AD14" s="9">
        <f t="shared" si="13"/>
        <v>4</v>
      </c>
      <c r="AE14" s="9">
        <f t="shared" si="14"/>
        <v>59</v>
      </c>
      <c r="AF14" s="9">
        <f t="shared" si="15"/>
        <v>28</v>
      </c>
      <c r="AG14" s="9">
        <f t="shared" si="16"/>
        <v>100</v>
      </c>
    </row>
    <row r="15" spans="1:33" ht="30" x14ac:dyDescent="0.25">
      <c r="A15" s="6">
        <v>9</v>
      </c>
      <c r="B15" s="6">
        <v>69</v>
      </c>
      <c r="C15" s="7">
        <v>3196</v>
      </c>
      <c r="D15" s="8" t="s">
        <v>84</v>
      </c>
      <c r="E15" s="6" t="s">
        <v>33</v>
      </c>
      <c r="F15" s="6" t="s">
        <v>33</v>
      </c>
      <c r="G15" s="6" t="s">
        <v>113</v>
      </c>
      <c r="H15" s="9">
        <v>20</v>
      </c>
      <c r="I15" s="9">
        <f t="shared" si="1"/>
        <v>18</v>
      </c>
      <c r="J15" s="9">
        <f t="shared" si="2"/>
        <v>2</v>
      </c>
      <c r="K15" s="9">
        <f t="shared" si="6"/>
        <v>294</v>
      </c>
      <c r="L15" s="9">
        <f t="shared" si="3"/>
        <v>270</v>
      </c>
      <c r="M15" s="9">
        <f t="shared" si="4"/>
        <v>24</v>
      </c>
      <c r="N15" s="9">
        <f t="shared" si="7"/>
        <v>116</v>
      </c>
      <c r="O15" s="9">
        <v>3</v>
      </c>
      <c r="P15" s="9">
        <v>5</v>
      </c>
      <c r="Q15" s="9">
        <v>105</v>
      </c>
      <c r="R15" s="9">
        <v>3</v>
      </c>
      <c r="S15" s="9">
        <f t="shared" si="8"/>
        <v>25</v>
      </c>
      <c r="T15" s="9">
        <f t="shared" si="9"/>
        <v>23</v>
      </c>
      <c r="U15" s="9">
        <v>1</v>
      </c>
      <c r="V15" s="9">
        <v>2</v>
      </c>
      <c r="W15" s="9">
        <v>13</v>
      </c>
      <c r="X15" s="9">
        <v>7</v>
      </c>
      <c r="Y15" s="9">
        <f t="shared" si="10"/>
        <v>1</v>
      </c>
      <c r="Z15" s="9">
        <f t="shared" si="5"/>
        <v>1</v>
      </c>
      <c r="AA15" s="9">
        <f t="shared" si="11"/>
        <v>4</v>
      </c>
      <c r="AB15" s="9">
        <f t="shared" si="12"/>
        <v>2</v>
      </c>
      <c r="AC15" s="9">
        <f t="shared" si="5"/>
        <v>1</v>
      </c>
      <c r="AD15" s="9">
        <f t="shared" si="13"/>
        <v>4</v>
      </c>
      <c r="AE15" s="9">
        <f t="shared" si="14"/>
        <v>43</v>
      </c>
      <c r="AF15" s="9">
        <f t="shared" si="15"/>
        <v>20</v>
      </c>
      <c r="AG15" s="9">
        <f t="shared" si="16"/>
        <v>76</v>
      </c>
    </row>
    <row r="16" spans="1:33" ht="30" x14ac:dyDescent="0.25">
      <c r="A16" s="6">
        <v>10</v>
      </c>
      <c r="B16" s="6">
        <v>69</v>
      </c>
      <c r="C16" s="7">
        <v>3372</v>
      </c>
      <c r="D16" s="8" t="s">
        <v>85</v>
      </c>
      <c r="E16" s="6" t="s">
        <v>38</v>
      </c>
      <c r="F16" s="6" t="s">
        <v>38</v>
      </c>
      <c r="G16" s="6" t="s">
        <v>113</v>
      </c>
      <c r="H16" s="9">
        <v>18</v>
      </c>
      <c r="I16" s="9">
        <f t="shared" si="1"/>
        <v>16</v>
      </c>
      <c r="J16" s="9">
        <f t="shared" si="2"/>
        <v>2</v>
      </c>
      <c r="K16" s="9">
        <f t="shared" si="6"/>
        <v>264</v>
      </c>
      <c r="L16" s="9">
        <f t="shared" si="3"/>
        <v>240</v>
      </c>
      <c r="M16" s="9">
        <f t="shared" si="4"/>
        <v>24</v>
      </c>
      <c r="N16" s="9">
        <f t="shared" si="7"/>
        <v>116</v>
      </c>
      <c r="O16" s="9">
        <v>3</v>
      </c>
      <c r="P16" s="9">
        <v>5</v>
      </c>
      <c r="Q16" s="9">
        <v>105</v>
      </c>
      <c r="R16" s="9">
        <v>3</v>
      </c>
      <c r="S16" s="9">
        <f t="shared" si="8"/>
        <v>23</v>
      </c>
      <c r="T16" s="9">
        <f t="shared" si="9"/>
        <v>21</v>
      </c>
      <c r="U16" s="9">
        <v>1</v>
      </c>
      <c r="V16" s="9">
        <v>2</v>
      </c>
      <c r="W16" s="9">
        <v>12</v>
      </c>
      <c r="X16" s="9">
        <v>6</v>
      </c>
      <c r="Y16" s="9">
        <f t="shared" si="10"/>
        <v>1</v>
      </c>
      <c r="Z16" s="9">
        <f t="shared" si="5"/>
        <v>1</v>
      </c>
      <c r="AA16" s="9">
        <f t="shared" si="11"/>
        <v>4</v>
      </c>
      <c r="AB16" s="9">
        <f t="shared" si="12"/>
        <v>2</v>
      </c>
      <c r="AC16" s="9">
        <f t="shared" si="5"/>
        <v>1</v>
      </c>
      <c r="AD16" s="9">
        <f t="shared" si="13"/>
        <v>4</v>
      </c>
      <c r="AE16" s="9">
        <f t="shared" si="14"/>
        <v>39</v>
      </c>
      <c r="AF16" s="9">
        <f t="shared" si="15"/>
        <v>18</v>
      </c>
      <c r="AG16" s="9">
        <f t="shared" si="16"/>
        <v>70</v>
      </c>
    </row>
    <row r="17" spans="1:33" ht="30" customHeight="1" x14ac:dyDescent="0.25">
      <c r="A17" s="6">
        <v>11</v>
      </c>
      <c r="B17" s="6">
        <v>69</v>
      </c>
      <c r="C17" s="7">
        <v>9498</v>
      </c>
      <c r="D17" s="8" t="s">
        <v>86</v>
      </c>
      <c r="E17" s="6" t="s">
        <v>34</v>
      </c>
      <c r="F17" s="6" t="s">
        <v>34</v>
      </c>
      <c r="G17" s="6" t="s">
        <v>113</v>
      </c>
      <c r="H17" s="9">
        <v>20</v>
      </c>
      <c r="I17" s="9">
        <f t="shared" si="1"/>
        <v>18</v>
      </c>
      <c r="J17" s="9">
        <f t="shared" si="2"/>
        <v>2</v>
      </c>
      <c r="K17" s="9">
        <f t="shared" si="6"/>
        <v>294</v>
      </c>
      <c r="L17" s="9">
        <f t="shared" si="3"/>
        <v>270</v>
      </c>
      <c r="M17" s="9">
        <f t="shared" si="4"/>
        <v>24</v>
      </c>
      <c r="N17" s="9">
        <f t="shared" si="7"/>
        <v>116</v>
      </c>
      <c r="O17" s="9">
        <v>3</v>
      </c>
      <c r="P17" s="9">
        <v>5</v>
      </c>
      <c r="Q17" s="9">
        <v>105</v>
      </c>
      <c r="R17" s="9">
        <v>3</v>
      </c>
      <c r="S17" s="9">
        <f t="shared" si="8"/>
        <v>25</v>
      </c>
      <c r="T17" s="9">
        <f t="shared" si="9"/>
        <v>23</v>
      </c>
      <c r="U17" s="9">
        <v>1</v>
      </c>
      <c r="V17" s="9">
        <v>2</v>
      </c>
      <c r="W17" s="9">
        <v>13</v>
      </c>
      <c r="X17" s="9">
        <v>7</v>
      </c>
      <c r="Y17" s="9">
        <f t="shared" si="10"/>
        <v>1</v>
      </c>
      <c r="Z17" s="9">
        <f t="shared" si="5"/>
        <v>1</v>
      </c>
      <c r="AA17" s="9">
        <f t="shared" si="11"/>
        <v>4</v>
      </c>
      <c r="AB17" s="9">
        <f t="shared" si="12"/>
        <v>2</v>
      </c>
      <c r="AC17" s="9">
        <f t="shared" si="5"/>
        <v>1</v>
      </c>
      <c r="AD17" s="9">
        <f t="shared" si="13"/>
        <v>4</v>
      </c>
      <c r="AE17" s="9">
        <f t="shared" si="14"/>
        <v>43</v>
      </c>
      <c r="AF17" s="9">
        <f t="shared" si="15"/>
        <v>20</v>
      </c>
      <c r="AG17" s="9">
        <f t="shared" si="16"/>
        <v>76</v>
      </c>
    </row>
    <row r="18" spans="1:33" ht="30" x14ac:dyDescent="0.25">
      <c r="A18" s="6">
        <v>12</v>
      </c>
      <c r="B18" s="6">
        <v>69</v>
      </c>
      <c r="C18" s="7">
        <v>9569</v>
      </c>
      <c r="D18" s="8" t="s">
        <v>87</v>
      </c>
      <c r="E18" s="6" t="s">
        <v>31</v>
      </c>
      <c r="F18" s="6" t="s">
        <v>31</v>
      </c>
      <c r="G18" s="6" t="s">
        <v>113</v>
      </c>
      <c r="H18" s="9">
        <v>22</v>
      </c>
      <c r="I18" s="9">
        <f t="shared" ref="I18:I26" si="17">H18-2</f>
        <v>20</v>
      </c>
      <c r="J18" s="9">
        <f t="shared" si="2"/>
        <v>2</v>
      </c>
      <c r="K18" s="9">
        <f>L18+M18</f>
        <v>323</v>
      </c>
      <c r="L18" s="9">
        <f>I18*15-1</f>
        <v>299</v>
      </c>
      <c r="M18" s="9">
        <f t="shared" si="4"/>
        <v>24</v>
      </c>
      <c r="N18" s="9">
        <f t="shared" si="7"/>
        <v>116</v>
      </c>
      <c r="O18" s="9">
        <v>3</v>
      </c>
      <c r="P18" s="9">
        <v>5</v>
      </c>
      <c r="Q18" s="9">
        <v>105</v>
      </c>
      <c r="R18" s="9">
        <v>3</v>
      </c>
      <c r="S18" s="9">
        <f t="shared" si="8"/>
        <v>27</v>
      </c>
      <c r="T18" s="9">
        <f t="shared" si="9"/>
        <v>25</v>
      </c>
      <c r="U18" s="9">
        <v>1</v>
      </c>
      <c r="V18" s="9">
        <v>2</v>
      </c>
      <c r="W18" s="9">
        <v>14</v>
      </c>
      <c r="X18" s="9">
        <v>8</v>
      </c>
      <c r="Y18" s="9">
        <f t="shared" si="10"/>
        <v>1</v>
      </c>
      <c r="Z18" s="9">
        <f t="shared" si="5"/>
        <v>1</v>
      </c>
      <c r="AA18" s="9">
        <f t="shared" si="11"/>
        <v>4</v>
      </c>
      <c r="AB18" s="9">
        <f t="shared" si="12"/>
        <v>2</v>
      </c>
      <c r="AC18" s="9">
        <f t="shared" si="5"/>
        <v>1</v>
      </c>
      <c r="AD18" s="9">
        <f t="shared" si="13"/>
        <v>4</v>
      </c>
      <c r="AE18" s="9">
        <f t="shared" si="14"/>
        <v>47</v>
      </c>
      <c r="AF18" s="9">
        <f t="shared" si="15"/>
        <v>22</v>
      </c>
      <c r="AG18" s="9">
        <f t="shared" si="16"/>
        <v>82</v>
      </c>
    </row>
    <row r="19" spans="1:33" ht="30" x14ac:dyDescent="0.25">
      <c r="A19" s="6">
        <v>13</v>
      </c>
      <c r="B19" s="6">
        <v>69</v>
      </c>
      <c r="C19" s="7">
        <v>9570</v>
      </c>
      <c r="D19" s="8" t="s">
        <v>88</v>
      </c>
      <c r="E19" s="6" t="s">
        <v>30</v>
      </c>
      <c r="F19" s="6" t="s">
        <v>30</v>
      </c>
      <c r="G19" s="6" t="s">
        <v>113</v>
      </c>
      <c r="H19" s="9">
        <v>20</v>
      </c>
      <c r="I19" s="9">
        <f t="shared" si="17"/>
        <v>18</v>
      </c>
      <c r="J19" s="9">
        <f t="shared" si="2"/>
        <v>2</v>
      </c>
      <c r="K19" s="9">
        <f t="shared" si="6"/>
        <v>294</v>
      </c>
      <c r="L19" s="9">
        <f t="shared" ref="L19:L26" si="18">I19*15</f>
        <v>270</v>
      </c>
      <c r="M19" s="9">
        <f t="shared" si="4"/>
        <v>24</v>
      </c>
      <c r="N19" s="9">
        <f t="shared" si="7"/>
        <v>116</v>
      </c>
      <c r="O19" s="9">
        <v>3</v>
      </c>
      <c r="P19" s="9">
        <v>5</v>
      </c>
      <c r="Q19" s="9">
        <v>105</v>
      </c>
      <c r="R19" s="9">
        <v>3</v>
      </c>
      <c r="S19" s="9">
        <f t="shared" si="8"/>
        <v>25</v>
      </c>
      <c r="T19" s="9">
        <f t="shared" si="9"/>
        <v>23</v>
      </c>
      <c r="U19" s="9">
        <v>1</v>
      </c>
      <c r="V19" s="9">
        <v>2</v>
      </c>
      <c r="W19" s="9">
        <v>13</v>
      </c>
      <c r="X19" s="9">
        <v>7</v>
      </c>
      <c r="Y19" s="9">
        <f t="shared" si="10"/>
        <v>1</v>
      </c>
      <c r="Z19" s="9">
        <f t="shared" si="5"/>
        <v>1</v>
      </c>
      <c r="AA19" s="9">
        <f t="shared" si="11"/>
        <v>4</v>
      </c>
      <c r="AB19" s="9">
        <f t="shared" si="12"/>
        <v>2</v>
      </c>
      <c r="AC19" s="9">
        <f t="shared" si="5"/>
        <v>1</v>
      </c>
      <c r="AD19" s="9">
        <f t="shared" si="13"/>
        <v>4</v>
      </c>
      <c r="AE19" s="9">
        <f t="shared" si="14"/>
        <v>43</v>
      </c>
      <c r="AF19" s="9">
        <f t="shared" si="15"/>
        <v>20</v>
      </c>
      <c r="AG19" s="9">
        <f t="shared" si="16"/>
        <v>76</v>
      </c>
    </row>
    <row r="20" spans="1:33" ht="30" x14ac:dyDescent="0.25">
      <c r="A20" s="6">
        <v>14</v>
      </c>
      <c r="B20" s="6">
        <v>70</v>
      </c>
      <c r="C20" s="7">
        <v>2248</v>
      </c>
      <c r="D20" s="8" t="s">
        <v>89</v>
      </c>
      <c r="E20" s="6" t="s">
        <v>40</v>
      </c>
      <c r="F20" s="6" t="s">
        <v>40</v>
      </c>
      <c r="G20" s="6" t="s">
        <v>113</v>
      </c>
      <c r="H20" s="9">
        <v>20</v>
      </c>
      <c r="I20" s="9">
        <f t="shared" si="17"/>
        <v>18</v>
      </c>
      <c r="J20" s="9">
        <f t="shared" si="2"/>
        <v>2</v>
      </c>
      <c r="K20" s="9">
        <f t="shared" si="6"/>
        <v>294</v>
      </c>
      <c r="L20" s="9">
        <f t="shared" si="18"/>
        <v>270</v>
      </c>
      <c r="M20" s="9">
        <f t="shared" si="4"/>
        <v>24</v>
      </c>
      <c r="N20" s="9">
        <f t="shared" si="7"/>
        <v>116</v>
      </c>
      <c r="O20" s="9">
        <v>3</v>
      </c>
      <c r="P20" s="9">
        <v>5</v>
      </c>
      <c r="Q20" s="9">
        <v>105</v>
      </c>
      <c r="R20" s="9">
        <v>3</v>
      </c>
      <c r="S20" s="9">
        <f t="shared" si="8"/>
        <v>25</v>
      </c>
      <c r="T20" s="9">
        <f t="shared" si="9"/>
        <v>23</v>
      </c>
      <c r="U20" s="9">
        <v>1</v>
      </c>
      <c r="V20" s="9">
        <v>2</v>
      </c>
      <c r="W20" s="9">
        <v>13</v>
      </c>
      <c r="X20" s="9">
        <v>7</v>
      </c>
      <c r="Y20" s="9">
        <f t="shared" si="10"/>
        <v>1</v>
      </c>
      <c r="Z20" s="9">
        <f t="shared" si="5"/>
        <v>1</v>
      </c>
      <c r="AA20" s="9">
        <f t="shared" si="11"/>
        <v>4</v>
      </c>
      <c r="AB20" s="9">
        <f t="shared" si="12"/>
        <v>2</v>
      </c>
      <c r="AC20" s="9">
        <f t="shared" si="5"/>
        <v>1</v>
      </c>
      <c r="AD20" s="9">
        <f t="shared" si="13"/>
        <v>4</v>
      </c>
      <c r="AE20" s="9">
        <f t="shared" si="14"/>
        <v>43</v>
      </c>
      <c r="AF20" s="9">
        <f t="shared" si="15"/>
        <v>20</v>
      </c>
      <c r="AG20" s="9">
        <f t="shared" si="16"/>
        <v>76</v>
      </c>
    </row>
    <row r="21" spans="1:33" ht="30" x14ac:dyDescent="0.25">
      <c r="A21" s="6">
        <v>15</v>
      </c>
      <c r="B21" s="6">
        <v>70</v>
      </c>
      <c r="C21" s="7">
        <v>3070</v>
      </c>
      <c r="D21" s="8" t="s">
        <v>90</v>
      </c>
      <c r="E21" s="6" t="s">
        <v>75</v>
      </c>
      <c r="F21" s="6" t="s">
        <v>75</v>
      </c>
      <c r="G21" s="6" t="s">
        <v>113</v>
      </c>
      <c r="H21" s="9">
        <v>18</v>
      </c>
      <c r="I21" s="9">
        <f t="shared" si="17"/>
        <v>16</v>
      </c>
      <c r="J21" s="9">
        <f t="shared" si="2"/>
        <v>2</v>
      </c>
      <c r="K21" s="9">
        <f t="shared" si="6"/>
        <v>264</v>
      </c>
      <c r="L21" s="9">
        <f t="shared" si="18"/>
        <v>240</v>
      </c>
      <c r="M21" s="9">
        <f t="shared" si="4"/>
        <v>24</v>
      </c>
      <c r="N21" s="9">
        <f t="shared" si="7"/>
        <v>116</v>
      </c>
      <c r="O21" s="9">
        <v>3</v>
      </c>
      <c r="P21" s="9">
        <v>5</v>
      </c>
      <c r="Q21" s="9">
        <v>105</v>
      </c>
      <c r="R21" s="9">
        <v>3</v>
      </c>
      <c r="S21" s="9">
        <f t="shared" si="8"/>
        <v>23</v>
      </c>
      <c r="T21" s="9">
        <f t="shared" si="9"/>
        <v>21</v>
      </c>
      <c r="U21" s="9">
        <v>1</v>
      </c>
      <c r="V21" s="9">
        <v>2</v>
      </c>
      <c r="W21" s="9">
        <v>12</v>
      </c>
      <c r="X21" s="9">
        <v>6</v>
      </c>
      <c r="Y21" s="9">
        <f t="shared" si="10"/>
        <v>1</v>
      </c>
      <c r="Z21" s="9">
        <f t="shared" si="5"/>
        <v>1</v>
      </c>
      <c r="AA21" s="9">
        <f t="shared" si="11"/>
        <v>4</v>
      </c>
      <c r="AB21" s="9">
        <f t="shared" si="12"/>
        <v>2</v>
      </c>
      <c r="AC21" s="9">
        <f t="shared" si="5"/>
        <v>1</v>
      </c>
      <c r="AD21" s="9">
        <f t="shared" si="13"/>
        <v>4</v>
      </c>
      <c r="AE21" s="9">
        <f t="shared" si="14"/>
        <v>39</v>
      </c>
      <c r="AF21" s="9">
        <f t="shared" si="15"/>
        <v>18</v>
      </c>
      <c r="AG21" s="9">
        <f t="shared" si="16"/>
        <v>70</v>
      </c>
    </row>
    <row r="22" spans="1:33" ht="30" x14ac:dyDescent="0.25">
      <c r="A22" s="6">
        <v>16</v>
      </c>
      <c r="B22" s="6">
        <v>70</v>
      </c>
      <c r="C22" s="7">
        <v>2955</v>
      </c>
      <c r="D22" s="8" t="s">
        <v>91</v>
      </c>
      <c r="E22" s="6" t="s">
        <v>39</v>
      </c>
      <c r="F22" s="6" t="s">
        <v>39</v>
      </c>
      <c r="G22" s="6" t="s">
        <v>113</v>
      </c>
      <c r="H22" s="9">
        <v>19</v>
      </c>
      <c r="I22" s="9">
        <f t="shared" si="17"/>
        <v>17</v>
      </c>
      <c r="J22" s="9">
        <f t="shared" si="2"/>
        <v>2</v>
      </c>
      <c r="K22" s="9">
        <f t="shared" si="6"/>
        <v>279</v>
      </c>
      <c r="L22" s="9">
        <f t="shared" si="18"/>
        <v>255</v>
      </c>
      <c r="M22" s="9">
        <f t="shared" si="4"/>
        <v>24</v>
      </c>
      <c r="N22" s="9">
        <f t="shared" si="7"/>
        <v>116</v>
      </c>
      <c r="O22" s="9">
        <v>3</v>
      </c>
      <c r="P22" s="9">
        <v>5</v>
      </c>
      <c r="Q22" s="9">
        <v>105</v>
      </c>
      <c r="R22" s="9">
        <v>3</v>
      </c>
      <c r="S22" s="9">
        <f t="shared" si="8"/>
        <v>24</v>
      </c>
      <c r="T22" s="9">
        <f t="shared" si="9"/>
        <v>22</v>
      </c>
      <c r="U22" s="9">
        <v>1</v>
      </c>
      <c r="V22" s="9">
        <v>2</v>
      </c>
      <c r="W22" s="9">
        <v>14</v>
      </c>
      <c r="X22" s="9">
        <v>7</v>
      </c>
      <c r="Y22" s="9">
        <f t="shared" si="10"/>
        <v>1</v>
      </c>
      <c r="Z22" s="9">
        <f t="shared" si="5"/>
        <v>1</v>
      </c>
      <c r="AA22" s="9">
        <f t="shared" si="11"/>
        <v>4</v>
      </c>
      <c r="AB22" s="9">
        <f t="shared" si="12"/>
        <v>2</v>
      </c>
      <c r="AC22" s="9">
        <f t="shared" si="5"/>
        <v>1</v>
      </c>
      <c r="AD22" s="9">
        <f t="shared" si="13"/>
        <v>4</v>
      </c>
      <c r="AE22" s="9">
        <f t="shared" si="14"/>
        <v>41</v>
      </c>
      <c r="AF22" s="9">
        <f t="shared" si="15"/>
        <v>19</v>
      </c>
      <c r="AG22" s="9">
        <f t="shared" si="16"/>
        <v>73</v>
      </c>
    </row>
    <row r="23" spans="1:33" ht="30" x14ac:dyDescent="0.25">
      <c r="A23" s="6">
        <v>17</v>
      </c>
      <c r="B23" s="6">
        <v>71</v>
      </c>
      <c r="C23" s="7">
        <v>3396</v>
      </c>
      <c r="D23" s="8" t="s">
        <v>92</v>
      </c>
      <c r="E23" s="6" t="s">
        <v>133</v>
      </c>
      <c r="F23" s="6" t="s">
        <v>43</v>
      </c>
      <c r="G23" s="6" t="s">
        <v>113</v>
      </c>
      <c r="H23" s="9">
        <v>19</v>
      </c>
      <c r="I23" s="9">
        <f t="shared" si="17"/>
        <v>17</v>
      </c>
      <c r="J23" s="9">
        <f t="shared" si="2"/>
        <v>2</v>
      </c>
      <c r="K23" s="9">
        <f t="shared" si="6"/>
        <v>276</v>
      </c>
      <c r="L23" s="9">
        <f>(I23*15)-3</f>
        <v>252</v>
      </c>
      <c r="M23" s="9">
        <f t="shared" si="4"/>
        <v>24</v>
      </c>
      <c r="N23" s="9">
        <f t="shared" si="7"/>
        <v>116</v>
      </c>
      <c r="O23" s="9">
        <v>3</v>
      </c>
      <c r="P23" s="9">
        <v>5</v>
      </c>
      <c r="Q23" s="9">
        <v>105</v>
      </c>
      <c r="R23" s="9">
        <v>3</v>
      </c>
      <c r="S23" s="9">
        <f t="shared" si="8"/>
        <v>24</v>
      </c>
      <c r="T23" s="9">
        <f t="shared" si="9"/>
        <v>22</v>
      </c>
      <c r="U23" s="9">
        <v>1</v>
      </c>
      <c r="V23" s="9">
        <v>2</v>
      </c>
      <c r="W23" s="9">
        <v>12</v>
      </c>
      <c r="X23" s="9">
        <v>7</v>
      </c>
      <c r="Y23" s="9">
        <f t="shared" si="10"/>
        <v>1</v>
      </c>
      <c r="Z23" s="9">
        <f t="shared" si="10"/>
        <v>1</v>
      </c>
      <c r="AA23" s="9">
        <f t="shared" si="11"/>
        <v>4</v>
      </c>
      <c r="AB23" s="9">
        <f t="shared" si="12"/>
        <v>2</v>
      </c>
      <c r="AC23" s="9">
        <f t="shared" si="10"/>
        <v>1</v>
      </c>
      <c r="AD23" s="9">
        <f t="shared" si="13"/>
        <v>4</v>
      </c>
      <c r="AE23" s="9">
        <f t="shared" si="14"/>
        <v>41</v>
      </c>
      <c r="AF23" s="9">
        <f t="shared" si="15"/>
        <v>19</v>
      </c>
      <c r="AG23" s="9">
        <f t="shared" si="16"/>
        <v>73</v>
      </c>
    </row>
    <row r="24" spans="1:33" ht="30" x14ac:dyDescent="0.25">
      <c r="A24" s="6">
        <v>18</v>
      </c>
      <c r="B24" s="6">
        <v>71</v>
      </c>
      <c r="C24" s="7">
        <v>9504</v>
      </c>
      <c r="D24" s="8" t="s">
        <v>93</v>
      </c>
      <c r="E24" s="6" t="s">
        <v>41</v>
      </c>
      <c r="F24" s="6" t="s">
        <v>41</v>
      </c>
      <c r="G24" s="6" t="s">
        <v>113</v>
      </c>
      <c r="H24" s="9">
        <v>21</v>
      </c>
      <c r="I24" s="9">
        <f t="shared" si="17"/>
        <v>19</v>
      </c>
      <c r="J24" s="9">
        <f t="shared" si="2"/>
        <v>2</v>
      </c>
      <c r="K24" s="9">
        <f t="shared" si="6"/>
        <v>309</v>
      </c>
      <c r="L24" s="9">
        <f t="shared" si="18"/>
        <v>285</v>
      </c>
      <c r="M24" s="9">
        <f t="shared" si="4"/>
        <v>24</v>
      </c>
      <c r="N24" s="9">
        <f t="shared" si="7"/>
        <v>116</v>
      </c>
      <c r="O24" s="9">
        <v>3</v>
      </c>
      <c r="P24" s="9">
        <v>5</v>
      </c>
      <c r="Q24" s="9">
        <v>105</v>
      </c>
      <c r="R24" s="9">
        <v>3</v>
      </c>
      <c r="S24" s="9">
        <f t="shared" si="8"/>
        <v>26</v>
      </c>
      <c r="T24" s="9">
        <f t="shared" si="9"/>
        <v>24</v>
      </c>
      <c r="U24" s="9">
        <v>1</v>
      </c>
      <c r="V24" s="9">
        <v>2</v>
      </c>
      <c r="W24" s="9">
        <v>13</v>
      </c>
      <c r="X24" s="9">
        <v>7</v>
      </c>
      <c r="Y24" s="9">
        <f t="shared" si="10"/>
        <v>1</v>
      </c>
      <c r="Z24" s="9">
        <f t="shared" si="10"/>
        <v>1</v>
      </c>
      <c r="AA24" s="9">
        <f t="shared" si="11"/>
        <v>4</v>
      </c>
      <c r="AB24" s="9">
        <f t="shared" si="12"/>
        <v>2</v>
      </c>
      <c r="AC24" s="9">
        <f t="shared" si="10"/>
        <v>1</v>
      </c>
      <c r="AD24" s="9">
        <f t="shared" si="13"/>
        <v>4</v>
      </c>
      <c r="AE24" s="9">
        <f t="shared" si="14"/>
        <v>45</v>
      </c>
      <c r="AF24" s="9">
        <f t="shared" si="15"/>
        <v>21</v>
      </c>
      <c r="AG24" s="9">
        <f t="shared" si="16"/>
        <v>79</v>
      </c>
    </row>
    <row r="25" spans="1:33" ht="30" customHeight="1" x14ac:dyDescent="0.25">
      <c r="A25" s="6">
        <v>19</v>
      </c>
      <c r="B25" s="6">
        <v>71</v>
      </c>
      <c r="C25" s="7">
        <v>9539</v>
      </c>
      <c r="D25" s="8" t="s">
        <v>122</v>
      </c>
      <c r="E25" s="6" t="s">
        <v>132</v>
      </c>
      <c r="F25" s="6" t="s">
        <v>43</v>
      </c>
      <c r="G25" s="6" t="s">
        <v>113</v>
      </c>
      <c r="H25" s="9">
        <v>17</v>
      </c>
      <c r="I25" s="9">
        <f t="shared" si="17"/>
        <v>15</v>
      </c>
      <c r="J25" s="9">
        <f t="shared" si="2"/>
        <v>2</v>
      </c>
      <c r="K25" s="9">
        <f t="shared" si="6"/>
        <v>249</v>
      </c>
      <c r="L25" s="9">
        <f t="shared" si="18"/>
        <v>225</v>
      </c>
      <c r="M25" s="9">
        <f t="shared" si="4"/>
        <v>24</v>
      </c>
      <c r="N25" s="9">
        <f t="shared" si="7"/>
        <v>116</v>
      </c>
      <c r="O25" s="9">
        <v>3</v>
      </c>
      <c r="P25" s="9">
        <v>5</v>
      </c>
      <c r="Q25" s="9">
        <v>105</v>
      </c>
      <c r="R25" s="9">
        <v>3</v>
      </c>
      <c r="S25" s="9">
        <f t="shared" si="8"/>
        <v>22</v>
      </c>
      <c r="T25" s="9">
        <f t="shared" si="9"/>
        <v>20</v>
      </c>
      <c r="U25" s="9">
        <v>1</v>
      </c>
      <c r="V25" s="9">
        <v>2</v>
      </c>
      <c r="W25" s="9">
        <v>11</v>
      </c>
      <c r="X25" s="9">
        <v>6</v>
      </c>
      <c r="Y25" s="9">
        <f t="shared" si="10"/>
        <v>1</v>
      </c>
      <c r="Z25" s="9">
        <f t="shared" si="10"/>
        <v>1</v>
      </c>
      <c r="AA25" s="9">
        <f t="shared" si="11"/>
        <v>4</v>
      </c>
      <c r="AB25" s="9">
        <f t="shared" si="12"/>
        <v>2</v>
      </c>
      <c r="AC25" s="9">
        <f t="shared" si="10"/>
        <v>1</v>
      </c>
      <c r="AD25" s="9">
        <f t="shared" si="13"/>
        <v>4</v>
      </c>
      <c r="AE25" s="9">
        <f t="shared" si="14"/>
        <v>37</v>
      </c>
      <c r="AF25" s="9">
        <f t="shared" si="15"/>
        <v>17</v>
      </c>
      <c r="AG25" s="9">
        <f t="shared" si="16"/>
        <v>67</v>
      </c>
    </row>
    <row r="26" spans="1:33" s="3" customFormat="1" ht="30" x14ac:dyDescent="0.25">
      <c r="A26" s="6">
        <v>20</v>
      </c>
      <c r="B26" s="6">
        <v>71</v>
      </c>
      <c r="C26" s="7">
        <v>9560</v>
      </c>
      <c r="D26" s="8" t="s">
        <v>94</v>
      </c>
      <c r="E26" s="6" t="s">
        <v>42</v>
      </c>
      <c r="F26" s="6" t="s">
        <v>42</v>
      </c>
      <c r="G26" s="6" t="s">
        <v>113</v>
      </c>
      <c r="H26" s="9">
        <v>20</v>
      </c>
      <c r="I26" s="9">
        <f t="shared" si="17"/>
        <v>18</v>
      </c>
      <c r="J26" s="9">
        <f t="shared" si="2"/>
        <v>2</v>
      </c>
      <c r="K26" s="9">
        <f t="shared" si="6"/>
        <v>294</v>
      </c>
      <c r="L26" s="9">
        <f t="shared" si="18"/>
        <v>270</v>
      </c>
      <c r="M26" s="9">
        <f t="shared" si="4"/>
        <v>24</v>
      </c>
      <c r="N26" s="9">
        <f t="shared" si="7"/>
        <v>116</v>
      </c>
      <c r="O26" s="9">
        <v>3</v>
      </c>
      <c r="P26" s="9">
        <v>5</v>
      </c>
      <c r="Q26" s="9">
        <v>105</v>
      </c>
      <c r="R26" s="9">
        <v>3</v>
      </c>
      <c r="S26" s="9">
        <f t="shared" si="8"/>
        <v>25</v>
      </c>
      <c r="T26" s="9">
        <f t="shared" si="9"/>
        <v>23</v>
      </c>
      <c r="U26" s="9">
        <v>1</v>
      </c>
      <c r="V26" s="9">
        <v>2</v>
      </c>
      <c r="W26" s="9">
        <v>13</v>
      </c>
      <c r="X26" s="9">
        <v>7</v>
      </c>
      <c r="Y26" s="9">
        <f t="shared" si="10"/>
        <v>1</v>
      </c>
      <c r="Z26" s="9">
        <f t="shared" si="10"/>
        <v>1</v>
      </c>
      <c r="AA26" s="9">
        <f t="shared" si="11"/>
        <v>4</v>
      </c>
      <c r="AB26" s="9">
        <f t="shared" si="12"/>
        <v>2</v>
      </c>
      <c r="AC26" s="9">
        <f t="shared" si="10"/>
        <v>1</v>
      </c>
      <c r="AD26" s="9">
        <f t="shared" si="13"/>
        <v>4</v>
      </c>
      <c r="AE26" s="9">
        <f t="shared" si="14"/>
        <v>43</v>
      </c>
      <c r="AF26" s="9">
        <f t="shared" si="15"/>
        <v>20</v>
      </c>
      <c r="AG26" s="9">
        <f t="shared" si="16"/>
        <v>76</v>
      </c>
    </row>
    <row r="27" spans="1:33" s="3" customFormat="1" ht="30" x14ac:dyDescent="0.25">
      <c r="A27" s="6">
        <v>21</v>
      </c>
      <c r="B27" s="6">
        <v>72</v>
      </c>
      <c r="C27" s="7">
        <v>3290</v>
      </c>
      <c r="D27" s="8" t="s">
        <v>95</v>
      </c>
      <c r="E27" s="6" t="s">
        <v>49</v>
      </c>
      <c r="F27" s="6" t="s">
        <v>49</v>
      </c>
      <c r="G27" s="6" t="s">
        <v>113</v>
      </c>
      <c r="H27" s="9">
        <v>19</v>
      </c>
      <c r="I27" s="9">
        <f t="shared" ref="I27:I31" si="19">H27-2</f>
        <v>17</v>
      </c>
      <c r="J27" s="9">
        <f t="shared" ref="J27:J36" si="20">H27-I27</f>
        <v>2</v>
      </c>
      <c r="K27" s="9">
        <f t="shared" si="6"/>
        <v>279</v>
      </c>
      <c r="L27" s="9">
        <f t="shared" ref="L27:L48" si="21">I27*15</f>
        <v>255</v>
      </c>
      <c r="M27" s="9">
        <f t="shared" si="4"/>
        <v>24</v>
      </c>
      <c r="N27" s="9">
        <f t="shared" si="7"/>
        <v>116</v>
      </c>
      <c r="O27" s="9">
        <v>3</v>
      </c>
      <c r="P27" s="9">
        <v>5</v>
      </c>
      <c r="Q27" s="9">
        <v>105</v>
      </c>
      <c r="R27" s="9">
        <v>3</v>
      </c>
      <c r="S27" s="9">
        <f t="shared" si="8"/>
        <v>24</v>
      </c>
      <c r="T27" s="9">
        <f t="shared" si="9"/>
        <v>22</v>
      </c>
      <c r="U27" s="9">
        <v>1</v>
      </c>
      <c r="V27" s="9">
        <v>2</v>
      </c>
      <c r="W27" s="9">
        <v>12</v>
      </c>
      <c r="X27" s="9">
        <v>7</v>
      </c>
      <c r="Y27" s="9">
        <f t="shared" si="10"/>
        <v>1</v>
      </c>
      <c r="Z27" s="9">
        <f t="shared" si="10"/>
        <v>1</v>
      </c>
      <c r="AA27" s="9">
        <f t="shared" si="11"/>
        <v>4</v>
      </c>
      <c r="AB27" s="9">
        <f t="shared" si="12"/>
        <v>2</v>
      </c>
      <c r="AC27" s="9">
        <f t="shared" si="10"/>
        <v>1</v>
      </c>
      <c r="AD27" s="9">
        <f t="shared" si="13"/>
        <v>4</v>
      </c>
      <c r="AE27" s="9">
        <f t="shared" si="14"/>
        <v>41</v>
      </c>
      <c r="AF27" s="9">
        <f t="shared" si="15"/>
        <v>19</v>
      </c>
      <c r="AG27" s="9">
        <f t="shared" si="16"/>
        <v>73</v>
      </c>
    </row>
    <row r="28" spans="1:33" s="3" customFormat="1" ht="30" x14ac:dyDescent="0.25">
      <c r="A28" s="6">
        <v>22</v>
      </c>
      <c r="B28" s="6">
        <v>72</v>
      </c>
      <c r="C28" s="7">
        <v>3297</v>
      </c>
      <c r="D28" s="8" t="s">
        <v>96</v>
      </c>
      <c r="E28" s="6" t="s">
        <v>47</v>
      </c>
      <c r="F28" s="6" t="s">
        <v>47</v>
      </c>
      <c r="G28" s="6" t="s">
        <v>113</v>
      </c>
      <c r="H28" s="9">
        <v>21</v>
      </c>
      <c r="I28" s="9">
        <f t="shared" si="19"/>
        <v>19</v>
      </c>
      <c r="J28" s="9">
        <f t="shared" si="20"/>
        <v>2</v>
      </c>
      <c r="K28" s="9">
        <f t="shared" si="6"/>
        <v>309</v>
      </c>
      <c r="L28" s="9">
        <f t="shared" si="21"/>
        <v>285</v>
      </c>
      <c r="M28" s="9">
        <f t="shared" si="4"/>
        <v>24</v>
      </c>
      <c r="N28" s="9">
        <f t="shared" si="7"/>
        <v>116</v>
      </c>
      <c r="O28" s="9">
        <v>3</v>
      </c>
      <c r="P28" s="9">
        <v>5</v>
      </c>
      <c r="Q28" s="9">
        <v>105</v>
      </c>
      <c r="R28" s="9">
        <v>3</v>
      </c>
      <c r="S28" s="9">
        <f t="shared" si="8"/>
        <v>26</v>
      </c>
      <c r="T28" s="9">
        <f t="shared" si="9"/>
        <v>24</v>
      </c>
      <c r="U28" s="9">
        <v>1</v>
      </c>
      <c r="V28" s="9">
        <v>2</v>
      </c>
      <c r="W28" s="9">
        <v>14</v>
      </c>
      <c r="X28" s="9">
        <v>7</v>
      </c>
      <c r="Y28" s="9">
        <f t="shared" si="10"/>
        <v>1</v>
      </c>
      <c r="Z28" s="9">
        <f t="shared" si="10"/>
        <v>1</v>
      </c>
      <c r="AA28" s="9">
        <f t="shared" si="11"/>
        <v>4</v>
      </c>
      <c r="AB28" s="9">
        <f t="shared" si="12"/>
        <v>2</v>
      </c>
      <c r="AC28" s="9">
        <f t="shared" si="10"/>
        <v>1</v>
      </c>
      <c r="AD28" s="9">
        <f t="shared" si="13"/>
        <v>4</v>
      </c>
      <c r="AE28" s="9">
        <f t="shared" si="14"/>
        <v>45</v>
      </c>
      <c r="AF28" s="9">
        <f t="shared" si="15"/>
        <v>21</v>
      </c>
      <c r="AG28" s="9">
        <f t="shared" si="16"/>
        <v>79</v>
      </c>
    </row>
    <row r="29" spans="1:33" s="3" customFormat="1" ht="30" x14ac:dyDescent="0.25">
      <c r="A29" s="6">
        <v>23</v>
      </c>
      <c r="B29" s="6">
        <v>72</v>
      </c>
      <c r="C29" s="6">
        <v>2086</v>
      </c>
      <c r="D29" s="4" t="s">
        <v>107</v>
      </c>
      <c r="E29" s="6" t="s">
        <v>45</v>
      </c>
      <c r="F29" s="6" t="s">
        <v>45</v>
      </c>
      <c r="G29" s="6" t="s">
        <v>113</v>
      </c>
      <c r="H29" s="9">
        <v>17</v>
      </c>
      <c r="I29" s="9">
        <f t="shared" si="19"/>
        <v>15</v>
      </c>
      <c r="J29" s="9">
        <f t="shared" si="20"/>
        <v>2</v>
      </c>
      <c r="K29" s="9">
        <f t="shared" si="6"/>
        <v>249</v>
      </c>
      <c r="L29" s="9">
        <f t="shared" si="21"/>
        <v>225</v>
      </c>
      <c r="M29" s="9">
        <f t="shared" si="4"/>
        <v>24</v>
      </c>
      <c r="N29" s="9">
        <f t="shared" si="7"/>
        <v>116</v>
      </c>
      <c r="O29" s="9">
        <v>3</v>
      </c>
      <c r="P29" s="9">
        <v>5</v>
      </c>
      <c r="Q29" s="9">
        <v>105</v>
      </c>
      <c r="R29" s="9">
        <v>3</v>
      </c>
      <c r="S29" s="9">
        <f t="shared" si="8"/>
        <v>22</v>
      </c>
      <c r="T29" s="9">
        <f t="shared" si="9"/>
        <v>20</v>
      </c>
      <c r="U29" s="9">
        <v>1</v>
      </c>
      <c r="V29" s="9">
        <v>2</v>
      </c>
      <c r="W29" s="9">
        <v>11</v>
      </c>
      <c r="X29" s="9">
        <v>6</v>
      </c>
      <c r="Y29" s="9">
        <f t="shared" si="10"/>
        <v>1</v>
      </c>
      <c r="Z29" s="9">
        <f t="shared" si="10"/>
        <v>1</v>
      </c>
      <c r="AA29" s="9">
        <f t="shared" si="11"/>
        <v>4</v>
      </c>
      <c r="AB29" s="9">
        <f t="shared" si="12"/>
        <v>2</v>
      </c>
      <c r="AC29" s="9">
        <f t="shared" si="10"/>
        <v>1</v>
      </c>
      <c r="AD29" s="9">
        <f t="shared" si="13"/>
        <v>4</v>
      </c>
      <c r="AE29" s="9">
        <f t="shared" si="14"/>
        <v>37</v>
      </c>
      <c r="AF29" s="9">
        <f t="shared" si="15"/>
        <v>17</v>
      </c>
      <c r="AG29" s="9">
        <f t="shared" si="16"/>
        <v>67</v>
      </c>
    </row>
    <row r="30" spans="1:33" s="3" customFormat="1" ht="30" x14ac:dyDescent="0.25">
      <c r="A30" s="6">
        <v>24</v>
      </c>
      <c r="B30" s="6">
        <v>72</v>
      </c>
      <c r="C30" s="7">
        <v>3467</v>
      </c>
      <c r="D30" s="8" t="s">
        <v>97</v>
      </c>
      <c r="E30" s="6" t="s">
        <v>44</v>
      </c>
      <c r="F30" s="6" t="s">
        <v>44</v>
      </c>
      <c r="G30" s="6" t="s">
        <v>113</v>
      </c>
      <c r="H30" s="9">
        <v>17</v>
      </c>
      <c r="I30" s="9">
        <f t="shared" si="19"/>
        <v>15</v>
      </c>
      <c r="J30" s="9">
        <f t="shared" si="20"/>
        <v>2</v>
      </c>
      <c r="K30" s="9">
        <f t="shared" si="6"/>
        <v>249</v>
      </c>
      <c r="L30" s="9">
        <f t="shared" si="21"/>
        <v>225</v>
      </c>
      <c r="M30" s="9">
        <f t="shared" si="4"/>
        <v>24</v>
      </c>
      <c r="N30" s="9">
        <f t="shared" si="7"/>
        <v>116</v>
      </c>
      <c r="O30" s="9">
        <v>3</v>
      </c>
      <c r="P30" s="9">
        <v>5</v>
      </c>
      <c r="Q30" s="9">
        <v>105</v>
      </c>
      <c r="R30" s="9">
        <v>3</v>
      </c>
      <c r="S30" s="9">
        <f t="shared" si="8"/>
        <v>22</v>
      </c>
      <c r="T30" s="9">
        <f t="shared" si="9"/>
        <v>20</v>
      </c>
      <c r="U30" s="9">
        <v>1</v>
      </c>
      <c r="V30" s="9">
        <v>2</v>
      </c>
      <c r="W30" s="9">
        <v>11</v>
      </c>
      <c r="X30" s="9">
        <v>6</v>
      </c>
      <c r="Y30" s="9">
        <f t="shared" si="10"/>
        <v>1</v>
      </c>
      <c r="Z30" s="9">
        <f t="shared" si="10"/>
        <v>1</v>
      </c>
      <c r="AA30" s="9">
        <f t="shared" si="11"/>
        <v>4</v>
      </c>
      <c r="AB30" s="9">
        <f t="shared" si="12"/>
        <v>2</v>
      </c>
      <c r="AC30" s="9">
        <f t="shared" si="10"/>
        <v>1</v>
      </c>
      <c r="AD30" s="9">
        <f t="shared" si="13"/>
        <v>4</v>
      </c>
      <c r="AE30" s="9">
        <f t="shared" si="14"/>
        <v>37</v>
      </c>
      <c r="AF30" s="9">
        <f t="shared" si="15"/>
        <v>17</v>
      </c>
      <c r="AG30" s="9">
        <f t="shared" si="16"/>
        <v>67</v>
      </c>
    </row>
    <row r="31" spans="1:33" s="3" customFormat="1" ht="30" x14ac:dyDescent="0.25">
      <c r="A31" s="6">
        <v>25</v>
      </c>
      <c r="B31" s="6">
        <v>72</v>
      </c>
      <c r="C31" s="7">
        <v>9496</v>
      </c>
      <c r="D31" s="8" t="s">
        <v>98</v>
      </c>
      <c r="E31" s="6" t="s">
        <v>48</v>
      </c>
      <c r="F31" s="6" t="s">
        <v>48</v>
      </c>
      <c r="G31" s="6" t="s">
        <v>113</v>
      </c>
      <c r="H31" s="9">
        <v>18</v>
      </c>
      <c r="I31" s="9">
        <f t="shared" si="19"/>
        <v>16</v>
      </c>
      <c r="J31" s="9">
        <f t="shared" si="20"/>
        <v>2</v>
      </c>
      <c r="K31" s="9">
        <f t="shared" si="6"/>
        <v>264</v>
      </c>
      <c r="L31" s="9">
        <f t="shared" si="21"/>
        <v>240</v>
      </c>
      <c r="M31" s="9">
        <f t="shared" si="4"/>
        <v>24</v>
      </c>
      <c r="N31" s="9">
        <f t="shared" si="7"/>
        <v>116</v>
      </c>
      <c r="O31" s="9">
        <v>3</v>
      </c>
      <c r="P31" s="9">
        <v>5</v>
      </c>
      <c r="Q31" s="9">
        <v>105</v>
      </c>
      <c r="R31" s="9">
        <v>3</v>
      </c>
      <c r="S31" s="9">
        <f t="shared" si="8"/>
        <v>23</v>
      </c>
      <c r="T31" s="9">
        <f t="shared" si="9"/>
        <v>21</v>
      </c>
      <c r="U31" s="9">
        <v>1</v>
      </c>
      <c r="V31" s="9">
        <v>2</v>
      </c>
      <c r="W31" s="9">
        <v>12</v>
      </c>
      <c r="X31" s="9">
        <v>6</v>
      </c>
      <c r="Y31" s="9">
        <f t="shared" si="10"/>
        <v>1</v>
      </c>
      <c r="Z31" s="9">
        <f t="shared" si="10"/>
        <v>1</v>
      </c>
      <c r="AA31" s="9">
        <f t="shared" si="11"/>
        <v>4</v>
      </c>
      <c r="AB31" s="9">
        <f t="shared" si="12"/>
        <v>2</v>
      </c>
      <c r="AC31" s="9">
        <f t="shared" si="10"/>
        <v>1</v>
      </c>
      <c r="AD31" s="9">
        <f t="shared" si="13"/>
        <v>4</v>
      </c>
      <c r="AE31" s="9">
        <f t="shared" si="14"/>
        <v>39</v>
      </c>
      <c r="AF31" s="9">
        <f t="shared" si="15"/>
        <v>18</v>
      </c>
      <c r="AG31" s="9">
        <f t="shared" si="16"/>
        <v>70</v>
      </c>
    </row>
    <row r="32" spans="1:33" s="3" customFormat="1" ht="30" x14ac:dyDescent="0.25">
      <c r="A32" s="6">
        <v>26</v>
      </c>
      <c r="B32" s="6">
        <v>72</v>
      </c>
      <c r="C32" s="7">
        <v>9591</v>
      </c>
      <c r="D32" s="8" t="s">
        <v>123</v>
      </c>
      <c r="E32" s="6" t="s">
        <v>46</v>
      </c>
      <c r="F32" s="6" t="s">
        <v>46</v>
      </c>
      <c r="G32" s="6" t="s">
        <v>113</v>
      </c>
      <c r="H32" s="9">
        <v>20</v>
      </c>
      <c r="I32" s="9">
        <f>H32-2</f>
        <v>18</v>
      </c>
      <c r="J32" s="9">
        <f t="shared" si="20"/>
        <v>2</v>
      </c>
      <c r="K32" s="9">
        <f t="shared" si="6"/>
        <v>294</v>
      </c>
      <c r="L32" s="9">
        <f t="shared" si="21"/>
        <v>270</v>
      </c>
      <c r="M32" s="9">
        <f t="shared" si="4"/>
        <v>24</v>
      </c>
      <c r="N32" s="9">
        <f t="shared" si="7"/>
        <v>116</v>
      </c>
      <c r="O32" s="9">
        <v>3</v>
      </c>
      <c r="P32" s="9">
        <v>5</v>
      </c>
      <c r="Q32" s="9">
        <v>105</v>
      </c>
      <c r="R32" s="9">
        <v>3</v>
      </c>
      <c r="S32" s="9">
        <f t="shared" si="8"/>
        <v>25</v>
      </c>
      <c r="T32" s="9">
        <f t="shared" si="9"/>
        <v>23</v>
      </c>
      <c r="U32" s="9">
        <v>1</v>
      </c>
      <c r="V32" s="9">
        <v>2</v>
      </c>
      <c r="W32" s="9">
        <v>13</v>
      </c>
      <c r="X32" s="9">
        <v>7</v>
      </c>
      <c r="Y32" s="9">
        <f t="shared" si="10"/>
        <v>1</v>
      </c>
      <c r="Z32" s="9">
        <f t="shared" si="10"/>
        <v>1</v>
      </c>
      <c r="AA32" s="9">
        <f t="shared" si="11"/>
        <v>4</v>
      </c>
      <c r="AB32" s="9">
        <f t="shared" si="12"/>
        <v>2</v>
      </c>
      <c r="AC32" s="9">
        <f t="shared" si="10"/>
        <v>1</v>
      </c>
      <c r="AD32" s="9">
        <f t="shared" si="13"/>
        <v>4</v>
      </c>
      <c r="AE32" s="9">
        <f t="shared" si="14"/>
        <v>43</v>
      </c>
      <c r="AF32" s="9">
        <f t="shared" si="15"/>
        <v>20</v>
      </c>
      <c r="AG32" s="9">
        <f t="shared" si="16"/>
        <v>76</v>
      </c>
    </row>
    <row r="33" spans="1:33" s="3" customFormat="1" ht="30" x14ac:dyDescent="0.25">
      <c r="A33" s="6">
        <v>27</v>
      </c>
      <c r="B33" s="6">
        <v>72</v>
      </c>
      <c r="C33" s="6">
        <v>2058</v>
      </c>
      <c r="D33" s="5" t="s">
        <v>108</v>
      </c>
      <c r="E33" s="5" t="s">
        <v>109</v>
      </c>
      <c r="F33" s="5" t="s">
        <v>109</v>
      </c>
      <c r="G33" s="6" t="s">
        <v>113</v>
      </c>
      <c r="H33" s="9">
        <v>17</v>
      </c>
      <c r="I33" s="9">
        <f>H33-2</f>
        <v>15</v>
      </c>
      <c r="J33" s="9">
        <f t="shared" si="20"/>
        <v>2</v>
      </c>
      <c r="K33" s="9">
        <f t="shared" si="6"/>
        <v>249</v>
      </c>
      <c r="L33" s="9">
        <f t="shared" si="21"/>
        <v>225</v>
      </c>
      <c r="M33" s="9">
        <f t="shared" si="4"/>
        <v>24</v>
      </c>
      <c r="N33" s="9">
        <f t="shared" si="7"/>
        <v>116</v>
      </c>
      <c r="O33" s="9">
        <v>3</v>
      </c>
      <c r="P33" s="9">
        <v>5</v>
      </c>
      <c r="Q33" s="9">
        <v>105</v>
      </c>
      <c r="R33" s="9">
        <v>3</v>
      </c>
      <c r="S33" s="9">
        <f t="shared" si="8"/>
        <v>22</v>
      </c>
      <c r="T33" s="9">
        <f t="shared" si="9"/>
        <v>20</v>
      </c>
      <c r="U33" s="9">
        <v>1</v>
      </c>
      <c r="V33" s="9">
        <v>2</v>
      </c>
      <c r="W33" s="9">
        <v>11</v>
      </c>
      <c r="X33" s="9">
        <v>6</v>
      </c>
      <c r="Y33" s="9">
        <f t="shared" si="10"/>
        <v>1</v>
      </c>
      <c r="Z33" s="9">
        <f t="shared" si="10"/>
        <v>1</v>
      </c>
      <c r="AA33" s="9">
        <f t="shared" si="11"/>
        <v>4</v>
      </c>
      <c r="AB33" s="9">
        <f t="shared" si="12"/>
        <v>2</v>
      </c>
      <c r="AC33" s="9">
        <f t="shared" si="10"/>
        <v>1</v>
      </c>
      <c r="AD33" s="9">
        <f t="shared" si="13"/>
        <v>4</v>
      </c>
      <c r="AE33" s="9">
        <f t="shared" si="14"/>
        <v>37</v>
      </c>
      <c r="AF33" s="9">
        <f t="shared" si="15"/>
        <v>17</v>
      </c>
      <c r="AG33" s="9">
        <f t="shared" si="16"/>
        <v>67</v>
      </c>
    </row>
    <row r="34" spans="1:33" s="3" customFormat="1" ht="30" x14ac:dyDescent="0.25">
      <c r="A34" s="6">
        <v>28</v>
      </c>
      <c r="B34" s="6">
        <v>73</v>
      </c>
      <c r="C34" s="7">
        <v>2226</v>
      </c>
      <c r="D34" s="8" t="s">
        <v>124</v>
      </c>
      <c r="E34" s="6" t="s">
        <v>54</v>
      </c>
      <c r="F34" s="6" t="s">
        <v>54</v>
      </c>
      <c r="G34" s="6" t="s">
        <v>113</v>
      </c>
      <c r="H34" s="9">
        <v>17</v>
      </c>
      <c r="I34" s="9">
        <f>H34-2</f>
        <v>15</v>
      </c>
      <c r="J34" s="9">
        <f t="shared" si="20"/>
        <v>2</v>
      </c>
      <c r="K34" s="9">
        <f t="shared" si="6"/>
        <v>249</v>
      </c>
      <c r="L34" s="9">
        <f t="shared" si="21"/>
        <v>225</v>
      </c>
      <c r="M34" s="9">
        <f t="shared" si="4"/>
        <v>24</v>
      </c>
      <c r="N34" s="9">
        <f t="shared" si="7"/>
        <v>116</v>
      </c>
      <c r="O34" s="9">
        <v>3</v>
      </c>
      <c r="P34" s="9">
        <v>5</v>
      </c>
      <c r="Q34" s="9">
        <v>105</v>
      </c>
      <c r="R34" s="9">
        <v>3</v>
      </c>
      <c r="S34" s="9">
        <f t="shared" si="8"/>
        <v>22</v>
      </c>
      <c r="T34" s="9">
        <f t="shared" si="9"/>
        <v>20</v>
      </c>
      <c r="U34" s="9">
        <v>1</v>
      </c>
      <c r="V34" s="9">
        <v>2</v>
      </c>
      <c r="W34" s="9">
        <v>11</v>
      </c>
      <c r="X34" s="9">
        <v>6</v>
      </c>
      <c r="Y34" s="9">
        <f t="shared" si="10"/>
        <v>1</v>
      </c>
      <c r="Z34" s="9">
        <f t="shared" si="10"/>
        <v>1</v>
      </c>
      <c r="AA34" s="9">
        <f t="shared" si="11"/>
        <v>4</v>
      </c>
      <c r="AB34" s="9">
        <f t="shared" si="12"/>
        <v>2</v>
      </c>
      <c r="AC34" s="9">
        <f t="shared" si="10"/>
        <v>1</v>
      </c>
      <c r="AD34" s="9">
        <f t="shared" si="13"/>
        <v>4</v>
      </c>
      <c r="AE34" s="9">
        <f t="shared" si="14"/>
        <v>37</v>
      </c>
      <c r="AF34" s="9">
        <f t="shared" si="15"/>
        <v>17</v>
      </c>
      <c r="AG34" s="9">
        <f t="shared" si="16"/>
        <v>67</v>
      </c>
    </row>
    <row r="35" spans="1:33" s="3" customFormat="1" ht="30" customHeight="1" x14ac:dyDescent="0.25">
      <c r="A35" s="6">
        <v>29</v>
      </c>
      <c r="B35" s="6">
        <v>73</v>
      </c>
      <c r="C35" s="6">
        <v>3309</v>
      </c>
      <c r="D35" s="8" t="s">
        <v>99</v>
      </c>
      <c r="E35" s="6" t="s">
        <v>53</v>
      </c>
      <c r="F35" s="6" t="s">
        <v>53</v>
      </c>
      <c r="G35" s="6" t="s">
        <v>113</v>
      </c>
      <c r="H35" s="9">
        <v>17</v>
      </c>
      <c r="I35" s="9">
        <f>H35-2</f>
        <v>15</v>
      </c>
      <c r="J35" s="9">
        <f t="shared" si="20"/>
        <v>2</v>
      </c>
      <c r="K35" s="9">
        <f t="shared" si="6"/>
        <v>249</v>
      </c>
      <c r="L35" s="9">
        <f t="shared" si="21"/>
        <v>225</v>
      </c>
      <c r="M35" s="9">
        <f t="shared" si="4"/>
        <v>24</v>
      </c>
      <c r="N35" s="9">
        <f t="shared" si="7"/>
        <v>116</v>
      </c>
      <c r="O35" s="9">
        <v>3</v>
      </c>
      <c r="P35" s="9">
        <v>5</v>
      </c>
      <c r="Q35" s="9">
        <v>105</v>
      </c>
      <c r="R35" s="9">
        <v>3</v>
      </c>
      <c r="S35" s="9">
        <f t="shared" si="8"/>
        <v>22</v>
      </c>
      <c r="T35" s="9">
        <f t="shared" si="9"/>
        <v>20</v>
      </c>
      <c r="U35" s="9">
        <v>1</v>
      </c>
      <c r="V35" s="9">
        <v>2</v>
      </c>
      <c r="W35" s="9">
        <v>11</v>
      </c>
      <c r="X35" s="9">
        <v>6</v>
      </c>
      <c r="Y35" s="9">
        <f t="shared" si="10"/>
        <v>1</v>
      </c>
      <c r="Z35" s="9">
        <f t="shared" si="10"/>
        <v>1</v>
      </c>
      <c r="AA35" s="9">
        <f t="shared" si="11"/>
        <v>4</v>
      </c>
      <c r="AB35" s="9">
        <f t="shared" si="12"/>
        <v>2</v>
      </c>
      <c r="AC35" s="9">
        <f t="shared" si="10"/>
        <v>1</v>
      </c>
      <c r="AD35" s="9">
        <f t="shared" si="13"/>
        <v>4</v>
      </c>
      <c r="AE35" s="9">
        <f t="shared" si="14"/>
        <v>37</v>
      </c>
      <c r="AF35" s="9">
        <f t="shared" si="15"/>
        <v>17</v>
      </c>
      <c r="AG35" s="9">
        <f t="shared" si="16"/>
        <v>67</v>
      </c>
    </row>
    <row r="36" spans="1:33" s="3" customFormat="1" ht="30" customHeight="1" x14ac:dyDescent="0.25">
      <c r="A36" s="6">
        <v>30</v>
      </c>
      <c r="B36" s="6">
        <v>73</v>
      </c>
      <c r="C36" s="7">
        <v>3508</v>
      </c>
      <c r="D36" s="8" t="s">
        <v>100</v>
      </c>
      <c r="E36" s="6" t="s">
        <v>51</v>
      </c>
      <c r="F36" s="6" t="s">
        <v>51</v>
      </c>
      <c r="G36" s="6" t="s">
        <v>113</v>
      </c>
      <c r="H36" s="9">
        <v>17</v>
      </c>
      <c r="I36" s="9">
        <f>H36-2</f>
        <v>15</v>
      </c>
      <c r="J36" s="9">
        <f t="shared" si="20"/>
        <v>2</v>
      </c>
      <c r="K36" s="9">
        <f t="shared" si="6"/>
        <v>249</v>
      </c>
      <c r="L36" s="9">
        <f t="shared" si="21"/>
        <v>225</v>
      </c>
      <c r="M36" s="9">
        <f t="shared" si="4"/>
        <v>24</v>
      </c>
      <c r="N36" s="9">
        <f t="shared" si="7"/>
        <v>116</v>
      </c>
      <c r="O36" s="9">
        <v>3</v>
      </c>
      <c r="P36" s="9">
        <v>5</v>
      </c>
      <c r="Q36" s="9">
        <v>105</v>
      </c>
      <c r="R36" s="9">
        <v>3</v>
      </c>
      <c r="S36" s="9">
        <f t="shared" si="8"/>
        <v>22</v>
      </c>
      <c r="T36" s="9">
        <f t="shared" si="9"/>
        <v>20</v>
      </c>
      <c r="U36" s="9">
        <v>1</v>
      </c>
      <c r="V36" s="9">
        <v>2</v>
      </c>
      <c r="W36" s="9">
        <v>11</v>
      </c>
      <c r="X36" s="9">
        <v>6</v>
      </c>
      <c r="Y36" s="9">
        <f t="shared" si="10"/>
        <v>1</v>
      </c>
      <c r="Z36" s="9">
        <f t="shared" si="10"/>
        <v>1</v>
      </c>
      <c r="AA36" s="9">
        <f t="shared" si="11"/>
        <v>4</v>
      </c>
      <c r="AB36" s="9">
        <f t="shared" si="12"/>
        <v>2</v>
      </c>
      <c r="AC36" s="9">
        <f t="shared" si="10"/>
        <v>1</v>
      </c>
      <c r="AD36" s="9">
        <f t="shared" si="13"/>
        <v>4</v>
      </c>
      <c r="AE36" s="9">
        <f t="shared" si="14"/>
        <v>37</v>
      </c>
      <c r="AF36" s="9">
        <f t="shared" si="15"/>
        <v>17</v>
      </c>
      <c r="AG36" s="9">
        <f t="shared" si="16"/>
        <v>67</v>
      </c>
    </row>
    <row r="37" spans="1:33" s="3" customFormat="1" ht="30" x14ac:dyDescent="0.25">
      <c r="A37" s="6">
        <v>31</v>
      </c>
      <c r="B37" s="6">
        <v>73</v>
      </c>
      <c r="C37" s="6">
        <v>9497</v>
      </c>
      <c r="D37" s="8" t="s">
        <v>101</v>
      </c>
      <c r="E37" s="6" t="s">
        <v>52</v>
      </c>
      <c r="F37" s="6" t="s">
        <v>52</v>
      </c>
      <c r="G37" s="6" t="s">
        <v>113</v>
      </c>
      <c r="H37" s="9">
        <v>17</v>
      </c>
      <c r="I37" s="9">
        <f t="shared" ref="I37:I48" si="22">H37-2</f>
        <v>15</v>
      </c>
      <c r="J37" s="9">
        <f t="shared" ref="J37:J48" si="23">H37-I37</f>
        <v>2</v>
      </c>
      <c r="K37" s="9">
        <f t="shared" si="6"/>
        <v>249</v>
      </c>
      <c r="L37" s="9">
        <f t="shared" si="21"/>
        <v>225</v>
      </c>
      <c r="M37" s="9">
        <f t="shared" si="4"/>
        <v>24</v>
      </c>
      <c r="N37" s="9">
        <f t="shared" si="7"/>
        <v>116</v>
      </c>
      <c r="O37" s="9">
        <v>3</v>
      </c>
      <c r="P37" s="9">
        <v>5</v>
      </c>
      <c r="Q37" s="9">
        <v>105</v>
      </c>
      <c r="R37" s="9">
        <v>3</v>
      </c>
      <c r="S37" s="9">
        <f t="shared" si="8"/>
        <v>22</v>
      </c>
      <c r="T37" s="9">
        <f t="shared" si="9"/>
        <v>20</v>
      </c>
      <c r="U37" s="9">
        <v>1</v>
      </c>
      <c r="V37" s="9">
        <v>2</v>
      </c>
      <c r="W37" s="9">
        <v>11</v>
      </c>
      <c r="X37" s="9">
        <v>6</v>
      </c>
      <c r="Y37" s="9">
        <f t="shared" si="10"/>
        <v>1</v>
      </c>
      <c r="Z37" s="9">
        <f t="shared" si="10"/>
        <v>1</v>
      </c>
      <c r="AA37" s="9">
        <f t="shared" si="11"/>
        <v>4</v>
      </c>
      <c r="AB37" s="9">
        <f t="shared" si="12"/>
        <v>2</v>
      </c>
      <c r="AC37" s="9">
        <f t="shared" si="10"/>
        <v>1</v>
      </c>
      <c r="AD37" s="9">
        <f t="shared" si="13"/>
        <v>4</v>
      </c>
      <c r="AE37" s="9">
        <f t="shared" si="14"/>
        <v>37</v>
      </c>
      <c r="AF37" s="9">
        <f t="shared" si="15"/>
        <v>17</v>
      </c>
      <c r="AG37" s="9">
        <f t="shared" si="16"/>
        <v>67</v>
      </c>
    </row>
    <row r="38" spans="1:33" s="3" customFormat="1" ht="30" x14ac:dyDescent="0.25">
      <c r="A38" s="6">
        <v>32</v>
      </c>
      <c r="B38" s="6">
        <v>73</v>
      </c>
      <c r="C38" s="7">
        <v>9502</v>
      </c>
      <c r="D38" s="8" t="s">
        <v>102</v>
      </c>
      <c r="E38" s="6" t="s">
        <v>116</v>
      </c>
      <c r="F38" s="6" t="s">
        <v>50</v>
      </c>
      <c r="G38" s="6" t="s">
        <v>113</v>
      </c>
      <c r="H38" s="9">
        <v>18</v>
      </c>
      <c r="I38" s="9">
        <f t="shared" si="22"/>
        <v>16</v>
      </c>
      <c r="J38" s="9">
        <f t="shared" si="23"/>
        <v>2</v>
      </c>
      <c r="K38" s="9">
        <f t="shared" si="6"/>
        <v>264</v>
      </c>
      <c r="L38" s="9">
        <f t="shared" si="21"/>
        <v>240</v>
      </c>
      <c r="M38" s="9">
        <f t="shared" si="4"/>
        <v>24</v>
      </c>
      <c r="N38" s="9">
        <f t="shared" si="7"/>
        <v>116</v>
      </c>
      <c r="O38" s="9">
        <v>3</v>
      </c>
      <c r="P38" s="9">
        <v>5</v>
      </c>
      <c r="Q38" s="9">
        <v>105</v>
      </c>
      <c r="R38" s="9">
        <v>3</v>
      </c>
      <c r="S38" s="9">
        <f t="shared" si="8"/>
        <v>23</v>
      </c>
      <c r="T38" s="9">
        <f t="shared" si="9"/>
        <v>21</v>
      </c>
      <c r="U38" s="9">
        <v>1</v>
      </c>
      <c r="V38" s="9">
        <v>2</v>
      </c>
      <c r="W38" s="9">
        <v>12</v>
      </c>
      <c r="X38" s="9">
        <v>6</v>
      </c>
      <c r="Y38" s="9">
        <f t="shared" si="10"/>
        <v>1</v>
      </c>
      <c r="Z38" s="9">
        <f t="shared" si="10"/>
        <v>1</v>
      </c>
      <c r="AA38" s="9">
        <f t="shared" si="11"/>
        <v>4</v>
      </c>
      <c r="AB38" s="9">
        <f t="shared" si="12"/>
        <v>2</v>
      </c>
      <c r="AC38" s="9">
        <f t="shared" si="10"/>
        <v>1</v>
      </c>
      <c r="AD38" s="9">
        <f t="shared" si="13"/>
        <v>4</v>
      </c>
      <c r="AE38" s="9">
        <f t="shared" si="14"/>
        <v>39</v>
      </c>
      <c r="AF38" s="9">
        <f t="shared" si="15"/>
        <v>18</v>
      </c>
      <c r="AG38" s="9">
        <f t="shared" si="16"/>
        <v>70</v>
      </c>
    </row>
    <row r="39" spans="1:33" s="3" customFormat="1" ht="30" customHeight="1" x14ac:dyDescent="0.25">
      <c r="A39" s="6">
        <v>33</v>
      </c>
      <c r="B39" s="6">
        <v>73</v>
      </c>
      <c r="C39" s="7">
        <v>9503</v>
      </c>
      <c r="D39" s="8" t="s">
        <v>125</v>
      </c>
      <c r="E39" s="6" t="s">
        <v>117</v>
      </c>
      <c r="F39" s="6" t="s">
        <v>50</v>
      </c>
      <c r="G39" s="6" t="s">
        <v>113</v>
      </c>
      <c r="H39" s="9">
        <v>17</v>
      </c>
      <c r="I39" s="9">
        <f t="shared" si="22"/>
        <v>15</v>
      </c>
      <c r="J39" s="9">
        <f t="shared" si="23"/>
        <v>2</v>
      </c>
      <c r="K39" s="9">
        <f t="shared" si="6"/>
        <v>249</v>
      </c>
      <c r="L39" s="9">
        <f t="shared" si="21"/>
        <v>225</v>
      </c>
      <c r="M39" s="9">
        <f t="shared" si="4"/>
        <v>24</v>
      </c>
      <c r="N39" s="9">
        <f t="shared" si="7"/>
        <v>116</v>
      </c>
      <c r="O39" s="9">
        <v>3</v>
      </c>
      <c r="P39" s="9">
        <v>5</v>
      </c>
      <c r="Q39" s="9">
        <v>105</v>
      </c>
      <c r="R39" s="9">
        <v>3</v>
      </c>
      <c r="S39" s="9">
        <f t="shared" si="8"/>
        <v>22</v>
      </c>
      <c r="T39" s="9">
        <f t="shared" si="9"/>
        <v>20</v>
      </c>
      <c r="U39" s="9">
        <v>1</v>
      </c>
      <c r="V39" s="9">
        <v>2</v>
      </c>
      <c r="W39" s="9">
        <v>11</v>
      </c>
      <c r="X39" s="9">
        <v>6</v>
      </c>
      <c r="Y39" s="9">
        <f t="shared" si="10"/>
        <v>1</v>
      </c>
      <c r="Z39" s="9">
        <f t="shared" si="10"/>
        <v>1</v>
      </c>
      <c r="AA39" s="9">
        <f t="shared" si="11"/>
        <v>4</v>
      </c>
      <c r="AB39" s="9">
        <f t="shared" si="12"/>
        <v>2</v>
      </c>
      <c r="AC39" s="9">
        <f t="shared" si="10"/>
        <v>1</v>
      </c>
      <c r="AD39" s="9">
        <f t="shared" si="13"/>
        <v>4</v>
      </c>
      <c r="AE39" s="9">
        <f t="shared" si="14"/>
        <v>37</v>
      </c>
      <c r="AF39" s="9">
        <f t="shared" si="15"/>
        <v>17</v>
      </c>
      <c r="AG39" s="9">
        <f t="shared" si="16"/>
        <v>67</v>
      </c>
    </row>
    <row r="40" spans="1:33" s="3" customFormat="1" ht="30" x14ac:dyDescent="0.25">
      <c r="A40" s="6">
        <v>34</v>
      </c>
      <c r="B40" s="6">
        <v>74</v>
      </c>
      <c r="C40" s="7">
        <v>2946</v>
      </c>
      <c r="D40" s="8" t="s">
        <v>128</v>
      </c>
      <c r="E40" s="6" t="s">
        <v>58</v>
      </c>
      <c r="F40" s="6" t="s">
        <v>58</v>
      </c>
      <c r="G40" s="6" t="s">
        <v>113</v>
      </c>
      <c r="H40" s="9">
        <v>17</v>
      </c>
      <c r="I40" s="9">
        <f>H40-1</f>
        <v>16</v>
      </c>
      <c r="J40" s="9">
        <f t="shared" si="23"/>
        <v>1</v>
      </c>
      <c r="K40" s="9">
        <f t="shared" si="6"/>
        <v>249</v>
      </c>
      <c r="L40" s="9">
        <f>I40*15-3</f>
        <v>237</v>
      </c>
      <c r="M40" s="9">
        <f t="shared" si="4"/>
        <v>12</v>
      </c>
      <c r="N40" s="9">
        <f t="shared" si="7"/>
        <v>116</v>
      </c>
      <c r="O40" s="9">
        <v>3</v>
      </c>
      <c r="P40" s="9">
        <v>5</v>
      </c>
      <c r="Q40" s="9">
        <v>105</v>
      </c>
      <c r="R40" s="9">
        <v>3</v>
      </c>
      <c r="S40" s="9">
        <f t="shared" si="8"/>
        <v>22</v>
      </c>
      <c r="T40" s="9">
        <f t="shared" si="9"/>
        <v>20</v>
      </c>
      <c r="U40" s="9">
        <v>1</v>
      </c>
      <c r="V40" s="9">
        <v>2</v>
      </c>
      <c r="W40" s="9">
        <v>11</v>
      </c>
      <c r="X40" s="9">
        <v>6</v>
      </c>
      <c r="Y40" s="9">
        <f t="shared" si="10"/>
        <v>1</v>
      </c>
      <c r="Z40" s="9">
        <f t="shared" si="10"/>
        <v>1</v>
      </c>
      <c r="AA40" s="9">
        <f t="shared" si="11"/>
        <v>4</v>
      </c>
      <c r="AB40" s="9">
        <f t="shared" si="12"/>
        <v>2</v>
      </c>
      <c r="AC40" s="9">
        <f t="shared" si="10"/>
        <v>1</v>
      </c>
      <c r="AD40" s="9">
        <f t="shared" si="13"/>
        <v>4</v>
      </c>
      <c r="AE40" s="9">
        <f t="shared" si="14"/>
        <v>37</v>
      </c>
      <c r="AF40" s="9">
        <f t="shared" si="15"/>
        <v>17</v>
      </c>
      <c r="AG40" s="9">
        <f t="shared" si="16"/>
        <v>67</v>
      </c>
    </row>
    <row r="41" spans="1:33" s="3" customFormat="1" ht="30" x14ac:dyDescent="0.25">
      <c r="A41" s="6">
        <v>35</v>
      </c>
      <c r="B41" s="6">
        <v>74</v>
      </c>
      <c r="C41" s="7">
        <v>3246</v>
      </c>
      <c r="D41" s="8" t="s">
        <v>103</v>
      </c>
      <c r="E41" s="6" t="s">
        <v>55</v>
      </c>
      <c r="F41" s="6" t="s">
        <v>55</v>
      </c>
      <c r="G41" s="6" t="s">
        <v>113</v>
      </c>
      <c r="H41" s="9">
        <v>20</v>
      </c>
      <c r="I41" s="9">
        <f t="shared" si="22"/>
        <v>18</v>
      </c>
      <c r="J41" s="9">
        <f t="shared" si="23"/>
        <v>2</v>
      </c>
      <c r="K41" s="9">
        <f t="shared" si="6"/>
        <v>291</v>
      </c>
      <c r="L41" s="9">
        <f t="shared" si="21"/>
        <v>270</v>
      </c>
      <c r="M41" s="9">
        <f>9+12</f>
        <v>21</v>
      </c>
      <c r="N41" s="9">
        <f t="shared" si="7"/>
        <v>116</v>
      </c>
      <c r="O41" s="9">
        <v>3</v>
      </c>
      <c r="P41" s="9">
        <v>5</v>
      </c>
      <c r="Q41" s="9">
        <v>105</v>
      </c>
      <c r="R41" s="9">
        <v>3</v>
      </c>
      <c r="S41" s="9">
        <f t="shared" si="8"/>
        <v>25</v>
      </c>
      <c r="T41" s="9">
        <f t="shared" si="9"/>
        <v>23</v>
      </c>
      <c r="U41" s="9">
        <v>1</v>
      </c>
      <c r="V41" s="9">
        <v>2</v>
      </c>
      <c r="W41" s="9">
        <v>13</v>
      </c>
      <c r="X41" s="9">
        <v>7</v>
      </c>
      <c r="Y41" s="9">
        <f t="shared" si="10"/>
        <v>1</v>
      </c>
      <c r="Z41" s="9">
        <f t="shared" si="10"/>
        <v>1</v>
      </c>
      <c r="AA41" s="9">
        <f t="shared" si="11"/>
        <v>4</v>
      </c>
      <c r="AB41" s="9">
        <f t="shared" si="12"/>
        <v>2</v>
      </c>
      <c r="AC41" s="9">
        <f t="shared" si="10"/>
        <v>1</v>
      </c>
      <c r="AD41" s="9">
        <f t="shared" si="13"/>
        <v>4</v>
      </c>
      <c r="AE41" s="9">
        <f t="shared" si="14"/>
        <v>43</v>
      </c>
      <c r="AF41" s="9">
        <f t="shared" si="15"/>
        <v>20</v>
      </c>
      <c r="AG41" s="9">
        <f t="shared" si="16"/>
        <v>76</v>
      </c>
    </row>
    <row r="42" spans="1:33" s="3" customFormat="1" ht="30" x14ac:dyDescent="0.25">
      <c r="A42" s="6">
        <v>36</v>
      </c>
      <c r="B42" s="6">
        <v>74</v>
      </c>
      <c r="C42" s="7">
        <v>3321</v>
      </c>
      <c r="D42" s="8" t="s">
        <v>104</v>
      </c>
      <c r="E42" s="6" t="s">
        <v>57</v>
      </c>
      <c r="F42" s="6" t="s">
        <v>57</v>
      </c>
      <c r="G42" s="6" t="s">
        <v>113</v>
      </c>
      <c r="H42" s="9">
        <v>17</v>
      </c>
      <c r="I42" s="9">
        <f t="shared" si="22"/>
        <v>15</v>
      </c>
      <c r="J42" s="9">
        <f t="shared" si="23"/>
        <v>2</v>
      </c>
      <c r="K42" s="9">
        <f t="shared" si="6"/>
        <v>249</v>
      </c>
      <c r="L42" s="9">
        <f t="shared" si="21"/>
        <v>225</v>
      </c>
      <c r="M42" s="9">
        <f t="shared" ref="M42:M48" si="24">J42*12</f>
        <v>24</v>
      </c>
      <c r="N42" s="9">
        <f t="shared" si="7"/>
        <v>116</v>
      </c>
      <c r="O42" s="9">
        <v>3</v>
      </c>
      <c r="P42" s="9">
        <v>5</v>
      </c>
      <c r="Q42" s="9">
        <v>105</v>
      </c>
      <c r="R42" s="9">
        <v>3</v>
      </c>
      <c r="S42" s="9">
        <f t="shared" si="8"/>
        <v>22</v>
      </c>
      <c r="T42" s="9">
        <f t="shared" si="9"/>
        <v>20</v>
      </c>
      <c r="U42" s="9">
        <v>1</v>
      </c>
      <c r="V42" s="9">
        <v>2</v>
      </c>
      <c r="W42" s="9">
        <v>12</v>
      </c>
      <c r="X42" s="9">
        <v>6</v>
      </c>
      <c r="Y42" s="9">
        <f t="shared" si="10"/>
        <v>1</v>
      </c>
      <c r="Z42" s="9">
        <f t="shared" si="10"/>
        <v>1</v>
      </c>
      <c r="AA42" s="9">
        <f t="shared" si="11"/>
        <v>4</v>
      </c>
      <c r="AB42" s="9">
        <f t="shared" si="12"/>
        <v>2</v>
      </c>
      <c r="AC42" s="9">
        <f t="shared" si="10"/>
        <v>1</v>
      </c>
      <c r="AD42" s="9">
        <f t="shared" si="13"/>
        <v>4</v>
      </c>
      <c r="AE42" s="9">
        <f t="shared" si="14"/>
        <v>37</v>
      </c>
      <c r="AF42" s="9">
        <f t="shared" si="15"/>
        <v>17</v>
      </c>
      <c r="AG42" s="9">
        <f t="shared" si="16"/>
        <v>67</v>
      </c>
    </row>
    <row r="43" spans="1:33" s="3" customFormat="1" ht="30" x14ac:dyDescent="0.25">
      <c r="A43" s="6">
        <v>37</v>
      </c>
      <c r="B43" s="6">
        <v>74</v>
      </c>
      <c r="C43" s="6">
        <v>3368</v>
      </c>
      <c r="D43" s="8" t="s">
        <v>131</v>
      </c>
      <c r="E43" s="6" t="s">
        <v>56</v>
      </c>
      <c r="F43" s="6" t="s">
        <v>56</v>
      </c>
      <c r="G43" s="6" t="s">
        <v>113</v>
      </c>
      <c r="H43" s="9">
        <v>17</v>
      </c>
      <c r="I43" s="9">
        <f t="shared" si="22"/>
        <v>15</v>
      </c>
      <c r="J43" s="9">
        <f t="shared" si="23"/>
        <v>2</v>
      </c>
      <c r="K43" s="9">
        <f t="shared" si="6"/>
        <v>249</v>
      </c>
      <c r="L43" s="9">
        <f t="shared" si="21"/>
        <v>225</v>
      </c>
      <c r="M43" s="9">
        <f t="shared" si="24"/>
        <v>24</v>
      </c>
      <c r="N43" s="9">
        <f t="shared" si="7"/>
        <v>116</v>
      </c>
      <c r="O43" s="9">
        <v>3</v>
      </c>
      <c r="P43" s="9">
        <v>5</v>
      </c>
      <c r="Q43" s="9">
        <v>105</v>
      </c>
      <c r="R43" s="9">
        <v>3</v>
      </c>
      <c r="S43" s="9">
        <f t="shared" si="8"/>
        <v>22</v>
      </c>
      <c r="T43" s="9">
        <f t="shared" si="9"/>
        <v>20</v>
      </c>
      <c r="U43" s="9">
        <v>1</v>
      </c>
      <c r="V43" s="9">
        <v>2</v>
      </c>
      <c r="W43" s="9">
        <v>11</v>
      </c>
      <c r="X43" s="9">
        <v>6</v>
      </c>
      <c r="Y43" s="9">
        <f t="shared" si="10"/>
        <v>1</v>
      </c>
      <c r="Z43" s="9">
        <f t="shared" si="10"/>
        <v>1</v>
      </c>
      <c r="AA43" s="9">
        <f t="shared" si="11"/>
        <v>4</v>
      </c>
      <c r="AB43" s="9">
        <f t="shared" si="12"/>
        <v>2</v>
      </c>
      <c r="AC43" s="9">
        <f t="shared" si="10"/>
        <v>1</v>
      </c>
      <c r="AD43" s="9">
        <f t="shared" si="13"/>
        <v>4</v>
      </c>
      <c r="AE43" s="9">
        <f t="shared" si="14"/>
        <v>37</v>
      </c>
      <c r="AF43" s="9">
        <f t="shared" si="15"/>
        <v>17</v>
      </c>
      <c r="AG43" s="9">
        <f t="shared" si="16"/>
        <v>67</v>
      </c>
    </row>
    <row r="44" spans="1:33" ht="30" x14ac:dyDescent="0.25">
      <c r="A44" s="6">
        <v>38</v>
      </c>
      <c r="B44" s="6">
        <v>75</v>
      </c>
      <c r="C44" s="7">
        <v>2910</v>
      </c>
      <c r="D44" s="8" t="s">
        <v>126</v>
      </c>
      <c r="E44" s="6" t="s">
        <v>118</v>
      </c>
      <c r="F44" s="6" t="s">
        <v>60</v>
      </c>
      <c r="G44" s="6" t="s">
        <v>113</v>
      </c>
      <c r="H44" s="9">
        <v>19</v>
      </c>
      <c r="I44" s="9">
        <f t="shared" si="22"/>
        <v>17</v>
      </c>
      <c r="J44" s="9">
        <f t="shared" si="23"/>
        <v>2</v>
      </c>
      <c r="K44" s="9">
        <f t="shared" si="6"/>
        <v>279</v>
      </c>
      <c r="L44" s="9">
        <f t="shared" si="21"/>
        <v>255</v>
      </c>
      <c r="M44" s="9">
        <f t="shared" si="24"/>
        <v>24</v>
      </c>
      <c r="N44" s="9">
        <f t="shared" si="7"/>
        <v>116</v>
      </c>
      <c r="O44" s="9">
        <v>3</v>
      </c>
      <c r="P44" s="9">
        <v>5</v>
      </c>
      <c r="Q44" s="9">
        <v>105</v>
      </c>
      <c r="R44" s="9">
        <v>3</v>
      </c>
      <c r="S44" s="9">
        <f t="shared" si="8"/>
        <v>24</v>
      </c>
      <c r="T44" s="9">
        <f t="shared" si="9"/>
        <v>22</v>
      </c>
      <c r="U44" s="9">
        <v>1</v>
      </c>
      <c r="V44" s="9">
        <v>2</v>
      </c>
      <c r="W44" s="9">
        <v>12</v>
      </c>
      <c r="X44" s="9">
        <v>7</v>
      </c>
      <c r="Y44" s="9">
        <f t="shared" si="10"/>
        <v>1</v>
      </c>
      <c r="Z44" s="9">
        <f t="shared" si="10"/>
        <v>1</v>
      </c>
      <c r="AA44" s="9">
        <f t="shared" si="11"/>
        <v>4</v>
      </c>
      <c r="AB44" s="9">
        <f t="shared" si="12"/>
        <v>2</v>
      </c>
      <c r="AC44" s="9">
        <f t="shared" si="10"/>
        <v>1</v>
      </c>
      <c r="AD44" s="9">
        <f t="shared" si="13"/>
        <v>4</v>
      </c>
      <c r="AE44" s="9">
        <f t="shared" si="14"/>
        <v>41</v>
      </c>
      <c r="AF44" s="9">
        <f t="shared" si="15"/>
        <v>19</v>
      </c>
      <c r="AG44" s="9">
        <f t="shared" si="16"/>
        <v>73</v>
      </c>
    </row>
    <row r="45" spans="1:33" ht="30" x14ac:dyDescent="0.25">
      <c r="A45" s="6">
        <v>39</v>
      </c>
      <c r="B45" s="6">
        <v>75</v>
      </c>
      <c r="C45" s="7">
        <v>3344</v>
      </c>
      <c r="D45" s="8" t="s">
        <v>105</v>
      </c>
      <c r="E45" s="6" t="s">
        <v>61</v>
      </c>
      <c r="F45" s="6" t="s">
        <v>61</v>
      </c>
      <c r="G45" s="6" t="s">
        <v>113</v>
      </c>
      <c r="H45" s="9">
        <v>18</v>
      </c>
      <c r="I45" s="9">
        <f t="shared" si="22"/>
        <v>16</v>
      </c>
      <c r="J45" s="9">
        <f t="shared" si="23"/>
        <v>2</v>
      </c>
      <c r="K45" s="9">
        <f t="shared" si="6"/>
        <v>264</v>
      </c>
      <c r="L45" s="9">
        <f t="shared" si="21"/>
        <v>240</v>
      </c>
      <c r="M45" s="9">
        <f t="shared" si="24"/>
        <v>24</v>
      </c>
      <c r="N45" s="9">
        <f t="shared" si="7"/>
        <v>116</v>
      </c>
      <c r="O45" s="9">
        <v>3</v>
      </c>
      <c r="P45" s="9">
        <v>5</v>
      </c>
      <c r="Q45" s="9">
        <v>105</v>
      </c>
      <c r="R45" s="9">
        <v>3</v>
      </c>
      <c r="S45" s="9">
        <f t="shared" si="8"/>
        <v>23</v>
      </c>
      <c r="T45" s="9">
        <f t="shared" si="9"/>
        <v>21</v>
      </c>
      <c r="U45" s="9">
        <v>1</v>
      </c>
      <c r="V45" s="9">
        <v>2</v>
      </c>
      <c r="W45" s="9">
        <v>12</v>
      </c>
      <c r="X45" s="9">
        <v>6</v>
      </c>
      <c r="Y45" s="9">
        <f t="shared" si="10"/>
        <v>1</v>
      </c>
      <c r="Z45" s="9">
        <f t="shared" si="10"/>
        <v>1</v>
      </c>
      <c r="AA45" s="9">
        <f t="shared" si="11"/>
        <v>4</v>
      </c>
      <c r="AB45" s="9">
        <f t="shared" si="12"/>
        <v>2</v>
      </c>
      <c r="AC45" s="9">
        <f t="shared" si="10"/>
        <v>1</v>
      </c>
      <c r="AD45" s="9">
        <f t="shared" si="13"/>
        <v>4</v>
      </c>
      <c r="AE45" s="9">
        <f t="shared" si="14"/>
        <v>39</v>
      </c>
      <c r="AF45" s="9">
        <f t="shared" si="15"/>
        <v>18</v>
      </c>
      <c r="AG45" s="9">
        <f t="shared" si="16"/>
        <v>70</v>
      </c>
    </row>
    <row r="46" spans="1:33" ht="30" x14ac:dyDescent="0.25">
      <c r="A46" s="6">
        <v>40</v>
      </c>
      <c r="B46" s="6">
        <v>75</v>
      </c>
      <c r="C46" s="7">
        <v>3910</v>
      </c>
      <c r="D46" s="8" t="s">
        <v>127</v>
      </c>
      <c r="E46" s="6" t="s">
        <v>119</v>
      </c>
      <c r="F46" s="6" t="s">
        <v>60</v>
      </c>
      <c r="G46" s="6" t="s">
        <v>113</v>
      </c>
      <c r="H46" s="9">
        <v>15</v>
      </c>
      <c r="I46" s="9">
        <f t="shared" si="22"/>
        <v>13</v>
      </c>
      <c r="J46" s="9">
        <f t="shared" si="23"/>
        <v>2</v>
      </c>
      <c r="K46" s="9">
        <f t="shared" si="6"/>
        <v>219</v>
      </c>
      <c r="L46" s="9">
        <f t="shared" si="21"/>
        <v>195</v>
      </c>
      <c r="M46" s="9">
        <f t="shared" si="24"/>
        <v>24</v>
      </c>
      <c r="N46" s="9">
        <f t="shared" si="7"/>
        <v>116</v>
      </c>
      <c r="O46" s="9">
        <v>3</v>
      </c>
      <c r="P46" s="9">
        <v>5</v>
      </c>
      <c r="Q46" s="9">
        <v>105</v>
      </c>
      <c r="R46" s="9">
        <v>3</v>
      </c>
      <c r="S46" s="9">
        <f t="shared" si="8"/>
        <v>20</v>
      </c>
      <c r="T46" s="9">
        <f t="shared" si="9"/>
        <v>18</v>
      </c>
      <c r="U46" s="9">
        <v>1</v>
      </c>
      <c r="V46" s="9">
        <v>2</v>
      </c>
      <c r="W46" s="9">
        <v>10</v>
      </c>
      <c r="X46" s="9">
        <v>5</v>
      </c>
      <c r="Y46" s="9">
        <f t="shared" si="10"/>
        <v>1</v>
      </c>
      <c r="Z46" s="9">
        <f t="shared" si="10"/>
        <v>1</v>
      </c>
      <c r="AA46" s="9">
        <f t="shared" si="11"/>
        <v>4</v>
      </c>
      <c r="AB46" s="9">
        <f t="shared" si="12"/>
        <v>2</v>
      </c>
      <c r="AC46" s="9">
        <f t="shared" si="10"/>
        <v>1</v>
      </c>
      <c r="AD46" s="9">
        <f t="shared" si="13"/>
        <v>4</v>
      </c>
      <c r="AE46" s="9">
        <f t="shared" si="14"/>
        <v>33</v>
      </c>
      <c r="AF46" s="9">
        <f t="shared" si="15"/>
        <v>15</v>
      </c>
      <c r="AG46" s="9">
        <f t="shared" si="16"/>
        <v>61</v>
      </c>
    </row>
    <row r="47" spans="1:33" ht="30" x14ac:dyDescent="0.25">
      <c r="A47" s="6">
        <v>41</v>
      </c>
      <c r="B47" s="6">
        <v>75</v>
      </c>
      <c r="C47" s="7">
        <v>9513</v>
      </c>
      <c r="D47" s="8" t="s">
        <v>106</v>
      </c>
      <c r="E47" s="6" t="s">
        <v>59</v>
      </c>
      <c r="F47" s="6" t="s">
        <v>59</v>
      </c>
      <c r="G47" s="6" t="s">
        <v>113</v>
      </c>
      <c r="H47" s="9">
        <v>19</v>
      </c>
      <c r="I47" s="9">
        <f t="shared" si="22"/>
        <v>17</v>
      </c>
      <c r="J47" s="9">
        <f t="shared" si="23"/>
        <v>2</v>
      </c>
      <c r="K47" s="9">
        <f t="shared" si="6"/>
        <v>279</v>
      </c>
      <c r="L47" s="9">
        <f t="shared" si="21"/>
        <v>255</v>
      </c>
      <c r="M47" s="9">
        <f t="shared" si="24"/>
        <v>24</v>
      </c>
      <c r="N47" s="9">
        <f t="shared" si="7"/>
        <v>116</v>
      </c>
      <c r="O47" s="9">
        <v>3</v>
      </c>
      <c r="P47" s="9">
        <v>5</v>
      </c>
      <c r="Q47" s="9">
        <v>105</v>
      </c>
      <c r="R47" s="9">
        <v>3</v>
      </c>
      <c r="S47" s="9">
        <f t="shared" si="8"/>
        <v>24</v>
      </c>
      <c r="T47" s="9">
        <f t="shared" si="9"/>
        <v>22</v>
      </c>
      <c r="U47" s="9">
        <v>1</v>
      </c>
      <c r="V47" s="9">
        <v>2</v>
      </c>
      <c r="W47" s="9">
        <v>12</v>
      </c>
      <c r="X47" s="9">
        <v>7</v>
      </c>
      <c r="Y47" s="9">
        <f t="shared" si="10"/>
        <v>1</v>
      </c>
      <c r="Z47" s="9">
        <f t="shared" si="10"/>
        <v>1</v>
      </c>
      <c r="AA47" s="9">
        <f t="shared" si="11"/>
        <v>4</v>
      </c>
      <c r="AB47" s="9">
        <f t="shared" si="12"/>
        <v>2</v>
      </c>
      <c r="AC47" s="9">
        <f t="shared" si="10"/>
        <v>1</v>
      </c>
      <c r="AD47" s="9">
        <f t="shared" si="13"/>
        <v>4</v>
      </c>
      <c r="AE47" s="9">
        <f t="shared" si="14"/>
        <v>41</v>
      </c>
      <c r="AF47" s="9">
        <f t="shared" si="15"/>
        <v>19</v>
      </c>
      <c r="AG47" s="9">
        <f t="shared" si="16"/>
        <v>73</v>
      </c>
    </row>
    <row r="48" spans="1:33" ht="30" x14ac:dyDescent="0.25">
      <c r="A48" s="6">
        <v>42</v>
      </c>
      <c r="B48" s="6">
        <v>72</v>
      </c>
      <c r="C48" s="7">
        <v>3153</v>
      </c>
      <c r="D48" s="8" t="s">
        <v>129</v>
      </c>
      <c r="E48" s="6" t="s">
        <v>130</v>
      </c>
      <c r="F48" s="6" t="s">
        <v>130</v>
      </c>
      <c r="G48" s="6" t="s">
        <v>113</v>
      </c>
      <c r="H48" s="9">
        <v>15</v>
      </c>
      <c r="I48" s="9">
        <f t="shared" si="22"/>
        <v>13</v>
      </c>
      <c r="J48" s="9">
        <f t="shared" si="23"/>
        <v>2</v>
      </c>
      <c r="K48" s="9">
        <f t="shared" si="6"/>
        <v>219</v>
      </c>
      <c r="L48" s="9">
        <f t="shared" si="21"/>
        <v>195</v>
      </c>
      <c r="M48" s="9">
        <f t="shared" si="24"/>
        <v>24</v>
      </c>
      <c r="N48" s="9">
        <v>116</v>
      </c>
      <c r="O48" s="9">
        <v>3</v>
      </c>
      <c r="P48" s="9">
        <v>5</v>
      </c>
      <c r="Q48" s="9">
        <v>105</v>
      </c>
      <c r="R48" s="9">
        <v>3</v>
      </c>
      <c r="S48" s="9">
        <f t="shared" si="8"/>
        <v>20</v>
      </c>
      <c r="T48" s="9">
        <f t="shared" si="9"/>
        <v>18</v>
      </c>
      <c r="U48" s="9">
        <v>1</v>
      </c>
      <c r="V48" s="9">
        <v>2</v>
      </c>
      <c r="W48" s="9">
        <v>10</v>
      </c>
      <c r="X48" s="9">
        <v>5</v>
      </c>
      <c r="Y48" s="9">
        <v>1</v>
      </c>
      <c r="Z48" s="9">
        <v>1</v>
      </c>
      <c r="AA48" s="9">
        <v>4</v>
      </c>
      <c r="AB48" s="9">
        <v>2</v>
      </c>
      <c r="AC48" s="9">
        <v>1</v>
      </c>
      <c r="AD48" s="9">
        <v>4</v>
      </c>
      <c r="AE48" s="9">
        <f t="shared" si="14"/>
        <v>33</v>
      </c>
      <c r="AF48" s="9">
        <f t="shared" si="15"/>
        <v>15</v>
      </c>
      <c r="AG48" s="9">
        <f t="shared" si="16"/>
        <v>61</v>
      </c>
    </row>
  </sheetData>
  <autoFilter ref="A6:AG48" xr:uid="{00000000-0009-0000-0000-000000000000}"/>
  <mergeCells count="37"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G3:G5"/>
    <mergeCell ref="H3:J3"/>
    <mergeCell ref="K3:M3"/>
    <mergeCell ref="N3:T3"/>
    <mergeCell ref="U3:X3"/>
    <mergeCell ref="L4:L5"/>
    <mergeCell ref="A1:AG1"/>
    <mergeCell ref="A2:G2"/>
    <mergeCell ref="H2:M2"/>
    <mergeCell ref="N2:X2"/>
    <mergeCell ref="Y2:AG2"/>
    <mergeCell ref="AG4:AG5"/>
    <mergeCell ref="W4:X4"/>
    <mergeCell ref="Y4:Y5"/>
    <mergeCell ref="Z4:Z5"/>
    <mergeCell ref="AA4:AA5"/>
    <mergeCell ref="AB4:AB5"/>
    <mergeCell ref="AC4:AC5"/>
    <mergeCell ref="AD4:AD5"/>
    <mergeCell ref="E3:E5"/>
    <mergeCell ref="F3:F5"/>
    <mergeCell ref="N4:R4"/>
    <mergeCell ref="AE4:AE5"/>
    <mergeCell ref="AF4:AF5"/>
    <mergeCell ref="M4:M5"/>
    <mergeCell ref="S4:S5"/>
    <mergeCell ref="T4:T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СЗАО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Сергей Алексеевич Шестаков</cp:lastModifiedBy>
  <cp:lastPrinted>2024-09-06T16:59:15Z</cp:lastPrinted>
  <dcterms:created xsi:type="dcterms:W3CDTF">2023-09-01T07:45:15Z</dcterms:created>
  <dcterms:modified xsi:type="dcterms:W3CDTF">2025-12-12T08:21:04Z</dcterms:modified>
</cp:coreProperties>
</file>