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xWindow="0" yWindow="0" windowWidth="28800" windowHeight="12330"/>
  </bookViews>
  <sheets>
    <sheet name="ТиНАО" sheetId="2" r:id="rId1"/>
  </sheets>
  <definedNames>
    <definedName name="_xlnm._FilterDatabase" localSheetId="0" hidden="1">ТиНАО!$A$6:$AG$37</definedName>
  </definedNames>
  <calcPr calcId="162913"/>
</workbook>
</file>

<file path=xl/calcChain.xml><?xml version="1.0" encoding="utf-8"?>
<calcChain xmlns="http://schemas.openxmlformats.org/spreadsheetml/2006/main">
  <c r="AF37" i="2" l="1"/>
  <c r="AE37" i="2"/>
  <c r="AD37" i="2"/>
  <c r="AC37" i="2"/>
  <c r="AB37" i="2"/>
  <c r="AA37" i="2"/>
  <c r="Z37" i="2"/>
  <c r="Y37" i="2"/>
  <c r="T37" i="2"/>
  <c r="S37" i="2"/>
  <c r="I37" i="2"/>
  <c r="L37" i="2" s="1"/>
  <c r="AG37" i="2" l="1"/>
  <c r="J37" i="2"/>
  <c r="M37" i="2" s="1"/>
  <c r="Y8" i="2"/>
  <c r="Z8" i="2"/>
  <c r="AA8" i="2"/>
  <c r="AB8" i="2"/>
  <c r="AC8" i="2"/>
  <c r="AD8" i="2"/>
  <c r="AE8" i="2"/>
  <c r="AF8" i="2"/>
  <c r="Y9" i="2"/>
  <c r="Z9" i="2"/>
  <c r="AA9" i="2"/>
  <c r="AB9" i="2"/>
  <c r="AC9" i="2"/>
  <c r="AD9" i="2"/>
  <c r="AE9" i="2"/>
  <c r="AF9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C12" i="2"/>
  <c r="AD12" i="2"/>
  <c r="AE12" i="2"/>
  <c r="AF12" i="2"/>
  <c r="Y13" i="2"/>
  <c r="Z13" i="2"/>
  <c r="AA13" i="2"/>
  <c r="AB13" i="2"/>
  <c r="AC13" i="2"/>
  <c r="AD13" i="2"/>
  <c r="AE13" i="2"/>
  <c r="AF13" i="2"/>
  <c r="Y14" i="2"/>
  <c r="Z14" i="2"/>
  <c r="AA14" i="2"/>
  <c r="AB14" i="2"/>
  <c r="AC14" i="2"/>
  <c r="AD14" i="2"/>
  <c r="AE14" i="2"/>
  <c r="AF14" i="2"/>
  <c r="Y15" i="2"/>
  <c r="Z15" i="2"/>
  <c r="AA15" i="2"/>
  <c r="AB15" i="2"/>
  <c r="AC15" i="2"/>
  <c r="AD15" i="2"/>
  <c r="AE15" i="2"/>
  <c r="AF15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Y24" i="2"/>
  <c r="Z24" i="2"/>
  <c r="AA24" i="2"/>
  <c r="AB24" i="2"/>
  <c r="AC24" i="2"/>
  <c r="AD24" i="2"/>
  <c r="AE24" i="2"/>
  <c r="AF24" i="2"/>
  <c r="Y25" i="2"/>
  <c r="Z25" i="2"/>
  <c r="AA25" i="2"/>
  <c r="AB25" i="2"/>
  <c r="AC25" i="2"/>
  <c r="AD25" i="2"/>
  <c r="AE25" i="2"/>
  <c r="AF25" i="2"/>
  <c r="Y26" i="2"/>
  <c r="Z26" i="2"/>
  <c r="AA26" i="2"/>
  <c r="AB26" i="2"/>
  <c r="AC26" i="2"/>
  <c r="AD26" i="2"/>
  <c r="AE26" i="2"/>
  <c r="AF26" i="2"/>
  <c r="Y27" i="2"/>
  <c r="Z27" i="2"/>
  <c r="AA27" i="2"/>
  <c r="AB27" i="2"/>
  <c r="AC27" i="2"/>
  <c r="AD27" i="2"/>
  <c r="AE27" i="2"/>
  <c r="AF27" i="2"/>
  <c r="Y28" i="2"/>
  <c r="Z28" i="2"/>
  <c r="AA28" i="2"/>
  <c r="AB28" i="2"/>
  <c r="AC28" i="2"/>
  <c r="AD28" i="2"/>
  <c r="AE28" i="2"/>
  <c r="AF28" i="2"/>
  <c r="Y29" i="2"/>
  <c r="Z29" i="2"/>
  <c r="AA29" i="2"/>
  <c r="AB29" i="2"/>
  <c r="AC29" i="2"/>
  <c r="AD29" i="2"/>
  <c r="AE29" i="2"/>
  <c r="AF29" i="2"/>
  <c r="Y30" i="2"/>
  <c r="Z30" i="2"/>
  <c r="AA30" i="2"/>
  <c r="AB30" i="2"/>
  <c r="AC30" i="2"/>
  <c r="AD30" i="2"/>
  <c r="AE30" i="2"/>
  <c r="AF30" i="2"/>
  <c r="Y31" i="2"/>
  <c r="Z31" i="2"/>
  <c r="AA31" i="2"/>
  <c r="AB31" i="2"/>
  <c r="AC31" i="2"/>
  <c r="AD31" i="2"/>
  <c r="AE31" i="2"/>
  <c r="AF31" i="2"/>
  <c r="Y32" i="2"/>
  <c r="Z32" i="2"/>
  <c r="AA32" i="2"/>
  <c r="AB32" i="2"/>
  <c r="AC32" i="2"/>
  <c r="AD32" i="2"/>
  <c r="AE32" i="2"/>
  <c r="AF32" i="2"/>
  <c r="Y33" i="2"/>
  <c r="Z33" i="2"/>
  <c r="AA33" i="2"/>
  <c r="AB33" i="2"/>
  <c r="AC33" i="2"/>
  <c r="AD33" i="2"/>
  <c r="AE33" i="2"/>
  <c r="AF33" i="2"/>
  <c r="Y34" i="2"/>
  <c r="Z34" i="2"/>
  <c r="AA34" i="2"/>
  <c r="AB34" i="2"/>
  <c r="AC34" i="2"/>
  <c r="AD34" i="2"/>
  <c r="AE34" i="2"/>
  <c r="AF34" i="2"/>
  <c r="Y35" i="2"/>
  <c r="Z35" i="2"/>
  <c r="AA35" i="2"/>
  <c r="AB35" i="2"/>
  <c r="AC35" i="2"/>
  <c r="AD35" i="2"/>
  <c r="AE35" i="2"/>
  <c r="AF35" i="2"/>
  <c r="Y36" i="2"/>
  <c r="Z36" i="2"/>
  <c r="AA36" i="2"/>
  <c r="AB36" i="2"/>
  <c r="AC36" i="2"/>
  <c r="AD36" i="2"/>
  <c r="AE36" i="2"/>
  <c r="AF36" i="2"/>
  <c r="AF7" i="2"/>
  <c r="AE7" i="2"/>
  <c r="AD7" i="2"/>
  <c r="AB7" i="2"/>
  <c r="AA7" i="2"/>
  <c r="Z7" i="2"/>
  <c r="AC7" i="2"/>
  <c r="Y7" i="2"/>
  <c r="K37" i="2" l="1"/>
  <c r="AG9" i="2"/>
  <c r="AG7" i="2"/>
  <c r="AG29" i="2"/>
  <c r="AG24" i="2"/>
  <c r="AG28" i="2"/>
  <c r="AG22" i="2"/>
  <c r="AG17" i="2"/>
  <c r="AG31" i="2"/>
  <c r="AG23" i="2"/>
  <c r="AG34" i="2"/>
  <c r="AG25" i="2"/>
  <c r="AG36" i="2"/>
  <c r="AG35" i="2"/>
  <c r="AG27" i="2"/>
  <c r="AG21" i="2"/>
  <c r="AG16" i="2"/>
  <c r="AG10" i="2"/>
  <c r="AG11" i="2"/>
  <c r="AG12" i="2"/>
  <c r="AG32" i="2"/>
  <c r="AG18" i="2"/>
  <c r="AG33" i="2"/>
  <c r="AG30" i="2"/>
  <c r="AG19" i="2"/>
  <c r="AG8" i="2"/>
  <c r="AG20" i="2"/>
  <c r="AG14" i="2"/>
  <c r="AG13" i="2"/>
  <c r="AG26" i="2"/>
  <c r="AG15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AC6" i="2" l="1"/>
  <c r="X6" i="2"/>
  <c r="W6" i="2"/>
  <c r="R6" i="2"/>
  <c r="Q6" i="2"/>
  <c r="P6" i="2"/>
  <c r="O6" i="2"/>
  <c r="N6" i="2"/>
  <c r="H6" i="2"/>
  <c r="I31" i="2" l="1"/>
  <c r="J31" i="2" s="1"/>
  <c r="S31" i="2"/>
  <c r="T31" i="2"/>
  <c r="L13" i="2"/>
  <c r="K13" i="2"/>
  <c r="K31" i="2" l="1"/>
  <c r="M31" i="2"/>
  <c r="L31" i="2"/>
  <c r="T36" i="2" l="1"/>
  <c r="S36" i="2"/>
  <c r="I36" i="2"/>
  <c r="J36" i="2" s="1"/>
  <c r="K36" i="2" l="1"/>
  <c r="M36" i="2"/>
  <c r="L36" i="2"/>
  <c r="AF6" i="2"/>
  <c r="AE6" i="2"/>
  <c r="I18" i="2" l="1"/>
  <c r="L18" i="2" s="1"/>
  <c r="S18" i="2"/>
  <c r="T18" i="2"/>
  <c r="J18" i="2" l="1"/>
  <c r="M18" i="2" s="1"/>
  <c r="T8" i="2"/>
  <c r="T9" i="2"/>
  <c r="T10" i="2"/>
  <c r="T11" i="2"/>
  <c r="T12" i="2"/>
  <c r="T14" i="2"/>
  <c r="T15" i="2"/>
  <c r="T16" i="2"/>
  <c r="T17" i="2"/>
  <c r="T19" i="2"/>
  <c r="T20" i="2"/>
  <c r="T21" i="2"/>
  <c r="T22" i="2"/>
  <c r="T23" i="2"/>
  <c r="T24" i="2"/>
  <c r="T25" i="2"/>
  <c r="T26" i="2"/>
  <c r="T27" i="2"/>
  <c r="T28" i="2"/>
  <c r="T29" i="2"/>
  <c r="T30" i="2"/>
  <c r="T32" i="2"/>
  <c r="T33" i="2"/>
  <c r="T34" i="2"/>
  <c r="T35" i="2"/>
  <c r="T7" i="2"/>
  <c r="S8" i="2"/>
  <c r="S9" i="2"/>
  <c r="S10" i="2"/>
  <c r="S11" i="2"/>
  <c r="S12" i="2"/>
  <c r="S14" i="2"/>
  <c r="S15" i="2"/>
  <c r="S16" i="2"/>
  <c r="S17" i="2"/>
  <c r="S19" i="2"/>
  <c r="S20" i="2"/>
  <c r="S21" i="2"/>
  <c r="S22" i="2"/>
  <c r="S23" i="2"/>
  <c r="S24" i="2"/>
  <c r="S25" i="2"/>
  <c r="S26" i="2"/>
  <c r="S27" i="2"/>
  <c r="S28" i="2"/>
  <c r="S29" i="2"/>
  <c r="S30" i="2"/>
  <c r="S32" i="2"/>
  <c r="S33" i="2"/>
  <c r="S34" i="2"/>
  <c r="S35" i="2"/>
  <c r="S7" i="2"/>
  <c r="S6" i="2" l="1"/>
  <c r="K18" i="2"/>
  <c r="T6" i="2"/>
  <c r="I35" i="2"/>
  <c r="L35" i="2" s="1"/>
  <c r="I34" i="2"/>
  <c r="L34" i="2" s="1"/>
  <c r="I33" i="2"/>
  <c r="L33" i="2" s="1"/>
  <c r="I32" i="2"/>
  <c r="L32" i="2" s="1"/>
  <c r="I30" i="2"/>
  <c r="L30" i="2" s="1"/>
  <c r="I29" i="2"/>
  <c r="L29" i="2" s="1"/>
  <c r="I28" i="2"/>
  <c r="L28" i="2" s="1"/>
  <c r="I27" i="2"/>
  <c r="L27" i="2" s="1"/>
  <c r="I26" i="2"/>
  <c r="L26" i="2" s="1"/>
  <c r="I25" i="2"/>
  <c r="L25" i="2" s="1"/>
  <c r="I24" i="2"/>
  <c r="L24" i="2" s="1"/>
  <c r="I23" i="2"/>
  <c r="L23" i="2" s="1"/>
  <c r="I22" i="2"/>
  <c r="L22" i="2" s="1"/>
  <c r="I21" i="2"/>
  <c r="L21" i="2" s="1"/>
  <c r="I20" i="2"/>
  <c r="L20" i="2" s="1"/>
  <c r="I19" i="2"/>
  <c r="L19" i="2" s="1"/>
  <c r="I17" i="2"/>
  <c r="L17" i="2" s="1"/>
  <c r="I16" i="2"/>
  <c r="L16" i="2" s="1"/>
  <c r="I15" i="2"/>
  <c r="L15" i="2" s="1"/>
  <c r="I14" i="2"/>
  <c r="L14" i="2" s="1"/>
  <c r="I12" i="2"/>
  <c r="L12" i="2" s="1"/>
  <c r="I11" i="2"/>
  <c r="L11" i="2" s="1"/>
  <c r="I10" i="2"/>
  <c r="L10" i="2" s="1"/>
  <c r="I9" i="2"/>
  <c r="L9" i="2" s="1"/>
  <c r="I8" i="2"/>
  <c r="L8" i="2" s="1"/>
  <c r="I7" i="2"/>
  <c r="Z6" i="2" l="1"/>
  <c r="U6" i="2"/>
  <c r="AD6" i="2"/>
  <c r="V6" i="2"/>
  <c r="Y6" i="2"/>
  <c r="AA6" i="2"/>
  <c r="J7" i="2"/>
  <c r="K7" i="2" s="1"/>
  <c r="I6" i="2"/>
  <c r="AB6" i="2"/>
  <c r="J12" i="2"/>
  <c r="K12" i="2" s="1"/>
  <c r="J35" i="2"/>
  <c r="K35" i="2" s="1"/>
  <c r="J28" i="2"/>
  <c r="K28" i="2" s="1"/>
  <c r="J20" i="2"/>
  <c r="K20" i="2" s="1"/>
  <c r="J9" i="2"/>
  <c r="M9" i="2" s="1"/>
  <c r="J16" i="2"/>
  <c r="K16" i="2" s="1"/>
  <c r="J24" i="2"/>
  <c r="K24" i="2" s="1"/>
  <c r="J11" i="2"/>
  <c r="J23" i="2"/>
  <c r="J15" i="2"/>
  <c r="J17" i="2"/>
  <c r="J21" i="2"/>
  <c r="J25" i="2"/>
  <c r="J29" i="2"/>
  <c r="J8" i="2"/>
  <c r="J10" i="2"/>
  <c r="J14" i="2"/>
  <c r="J19" i="2"/>
  <c r="J22" i="2"/>
  <c r="J26" i="2"/>
  <c r="J30" i="2"/>
  <c r="J33" i="2"/>
  <c r="J32" i="2"/>
  <c r="L7" i="2"/>
  <c r="L6" i="2" s="1"/>
  <c r="J27" i="2"/>
  <c r="J34" i="2"/>
  <c r="AG6" i="2" l="1"/>
  <c r="M7" i="2"/>
  <c r="J6" i="2"/>
  <c r="M12" i="2"/>
  <c r="M35" i="2"/>
  <c r="M24" i="2"/>
  <c r="M20" i="2"/>
  <c r="M16" i="2"/>
  <c r="M28" i="2"/>
  <c r="K9" i="2"/>
  <c r="K23" i="2"/>
  <c r="M23" i="2"/>
  <c r="K15" i="2"/>
  <c r="M15" i="2"/>
  <c r="K11" i="2"/>
  <c r="M11" i="2"/>
  <c r="K34" i="2"/>
  <c r="M34" i="2"/>
  <c r="K27" i="2"/>
  <c r="M27" i="2"/>
  <c r="K33" i="2"/>
  <c r="M33" i="2"/>
  <c r="K26" i="2"/>
  <c r="M26" i="2"/>
  <c r="K19" i="2"/>
  <c r="M19" i="2"/>
  <c r="K10" i="2"/>
  <c r="M10" i="2"/>
  <c r="K29" i="2"/>
  <c r="M29" i="2"/>
  <c r="K17" i="2"/>
  <c r="M17" i="2"/>
  <c r="K32" i="2"/>
  <c r="M32" i="2"/>
  <c r="K8" i="2"/>
  <c r="M8" i="2"/>
  <c r="K25" i="2"/>
  <c r="M25" i="2"/>
  <c r="K30" i="2"/>
  <c r="M30" i="2"/>
  <c r="K22" i="2"/>
  <c r="M22" i="2"/>
  <c r="K14" i="2"/>
  <c r="M14" i="2"/>
  <c r="K21" i="2"/>
  <c r="M21" i="2"/>
  <c r="K6" i="2" l="1"/>
  <c r="M6" i="2"/>
</calcChain>
</file>

<file path=xl/sharedStrings.xml><?xml version="1.0" encoding="utf-8"?>
<sst xmlns="http://schemas.openxmlformats.org/spreadsheetml/2006/main" count="170" uniqueCount="127">
  <si>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</si>
  <si>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</si>
  <si>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</si>
  <si>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</si>
  <si>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</si>
  <si>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</si>
  <si>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</si>
  <si>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</si>
  <si>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</si>
  <si>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</si>
  <si>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</si>
  <si>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Вместимость</t>
  </si>
  <si>
    <t>Адрес ППЭ</t>
  </si>
  <si>
    <t>Код ППЭ</t>
  </si>
  <si>
    <t>Резерв в ППЭ</t>
  </si>
  <si>
    <t>Аудиторный фонд</t>
  </si>
  <si>
    <t>Вместимость аудиторного фонда</t>
  </si>
  <si>
    <t>Лаборатории</t>
  </si>
  <si>
    <t>ГБОУ Школа №2073</t>
  </si>
  <si>
    <t>108830, г. Москва, ул. Центральный микрорайон, поселение Вороновское, п.ЛМС, д. 34 Строение 3</t>
  </si>
  <si>
    <t>108803, Город Москва, поселение Воскресенское, поселок Воскресенское, дом 36 А, Новомосковский АО</t>
  </si>
  <si>
    <t>108801, Город Москва, Улица Потаповская роща, дом 22, Новомосковский АО</t>
  </si>
  <si>
    <t>108801, Город Москва, Бульвар Скандинавский, дом 23 корпус 3, Новомосковский АО</t>
  </si>
  <si>
    <t>108814, Город Москва, Улица Сосенский Стан, дом 14, Новомосковский АО</t>
  </si>
  <si>
    <t>ГБОУ Школа №1788</t>
  </si>
  <si>
    <t>108818, Город Москва, поселение Десеновское, Улица 2-я Нововатутинская, дом 2, Новомосковский АО</t>
  </si>
  <si>
    <t>ГБОУ Школа №1392 им. Д.В. Рябинкина</t>
  </si>
  <si>
    <t>108818, Город Москва, поселение Десеновское, Улица 3-я Нововатутинская, дом 13, корп. 3, Новомосковский АО</t>
  </si>
  <si>
    <t>108800, Город Москва, поселение Киевское, р.п. Киевский, дом 7а, Троицкий АО</t>
  </si>
  <si>
    <t>ГБОУ Школа №1391</t>
  </si>
  <si>
    <t>108810, Город Москва, поселение Марушкинское, деревня Марушкино, Улица Липовая Аллея, дом 6, Новомосковский АО</t>
  </si>
  <si>
    <t>108833, Город Москва, поселение Михайлово-Ярцевское, поселок Шишкин Лес, Улица -, дом 28, Троицкий АО</t>
  </si>
  <si>
    <t>ГБОУ Школа № 2075</t>
  </si>
  <si>
    <t>ГБОУ Школа №2065</t>
  </si>
  <si>
    <t>ГБОУ Школа №2120</t>
  </si>
  <si>
    <t>108811, Город Москва, г. Московский, Улица Лаптева, дом 6 корп.4, Новомосковский АО</t>
  </si>
  <si>
    <t>108811, Город Москва, г.Московский, Улица Мкр. 3-й, дом 8, Новомосковский АО</t>
  </si>
  <si>
    <t>ГБОУ Школа № 2094</t>
  </si>
  <si>
    <t>101000, Город Москва, поселение Московский, Улица Саларьевская, дом 14, строение 1, Новомосковский АО</t>
  </si>
  <si>
    <t>ГБОУ Школа № 2083</t>
  </si>
  <si>
    <t>108823, Город Москва, поселение Рязановское, поселок Знамя Октября, Улица -, дом 11, Новомосковский АО</t>
  </si>
  <si>
    <t>108824, Город Москва, поселение Рязановское, село Остафьево, Улица Троицкая, дом 1, Новомосковский АО</t>
  </si>
  <si>
    <t>108814, Город Москва, поселение Сосенское, Улица Александры Монаховой, дом 107, корпус 3, Новомосковский АО</t>
  </si>
  <si>
    <t>142770, Город Москва,поселение Сосенское, Улица Сервантеса, дом 2, Новомосковский АО</t>
  </si>
  <si>
    <t>108814, Город Москва, Улица Липовый парк, посёлок Коммунарка, поселение Сосенское, дом 5А, Новомосковский АО</t>
  </si>
  <si>
    <t>ГБОУ Школа № 547</t>
  </si>
  <si>
    <t>108841, Город Москва, г. Троицк, Улица мкр-н В, дом 53, Троицкий АО</t>
  </si>
  <si>
    <t>108841, Город Москва, г.Троицк, Улица Микрорайон В, дом 26, Троицкий АО</t>
  </si>
  <si>
    <t>108852, Город Москва, г.Щербинка, Улица Авиаторов, дом 9, Новомосковский АО</t>
  </si>
  <si>
    <t>ГБОУ Школа №2122 имени О.А. Юрасова</t>
  </si>
  <si>
    <t>108851, Город Москва, г. Щербинка, Улица 40 лет Октября, дом 8, Новомосковский АО</t>
  </si>
  <si>
    <t>ГБОУ Школа №2117</t>
  </si>
  <si>
    <t>Сведения о ППЭ</t>
  </si>
  <si>
    <t>Оснащенность ППЭ</t>
  </si>
  <si>
    <t>Техника</t>
  </si>
  <si>
    <t xml:space="preserve">  Необходимое количество работников для обеспечения работы ППЭ при проведении ГИА</t>
  </si>
  <si>
    <t>Состав работников ППЭ</t>
  </si>
  <si>
    <t>Краткое наименование ОО на базе которой организован ППЭ</t>
  </si>
  <si>
    <t>№ п/п</t>
  </si>
  <si>
    <t>Печатающие устройства</t>
  </si>
  <si>
    <t>Сканирующие устройства</t>
  </si>
  <si>
    <t>Всего в ППЭ</t>
  </si>
  <si>
    <t xml:space="preserve"> Штаб ППЭ</t>
  </si>
  <si>
    <t>Аудитории</t>
  </si>
  <si>
    <t xml:space="preserve"> Аудитории общего принципа рассадки</t>
  </si>
  <si>
    <t>Химия</t>
  </si>
  <si>
    <t>Физика</t>
  </si>
  <si>
    <t xml:space="preserve"> Расчет для 1 аудитории со специализированным  принципом рассадки</t>
  </si>
  <si>
    <t>Количество аудиторий Специализированного принципа рассадки</t>
  </si>
  <si>
    <t>Количество аудиторий общего принципа  рассадки</t>
  </si>
  <si>
    <t>Специалист по инструктажу и  лабораторным работам (Физика)</t>
  </si>
  <si>
    <t>Специалист по инструктажу и лабораторным работам (Химия)</t>
  </si>
  <si>
    <t>108807, Город Москва, дер.Горчаково, Улица Школьная, дом 5, стр 2, Троицкий АО</t>
  </si>
  <si>
    <t>119027, Город Москва, Улица        Большая Внуковская, дом 4, Новомосковский АО</t>
  </si>
  <si>
    <t>ГБОУ Школа №2070 имени Героя Советского Союза Г.А. Вартаняна"</t>
  </si>
  <si>
    <t>ГАОУ "Лицей города Троицка"</t>
  </si>
  <si>
    <t>ГАОУ "Гимназия г. Троицка"</t>
  </si>
  <si>
    <t>ГАОУ "Гимназия им. Н.В. Пушкова"</t>
  </si>
  <si>
    <t>108850, Город Москва, поселение Внуковское, Улица Летчика Грицевца, дом 8а, Новомосковский АО</t>
  </si>
  <si>
    <t>108836, Город Москва поселение Десеновское, Улица Дмитрия Рябинкина, дом 10, Новомосковский АО</t>
  </si>
  <si>
    <t>108811, Город Москва, город Московский, Улица Радужная, дом 5, строение 1, Новомосковский АО</t>
  </si>
  <si>
    <t>108840, г. Москва, г.Троицк, ул. Профессора Летохова , д. 1</t>
  </si>
  <si>
    <t>ГБОУ Школа №338 имени Героя Советского Союза А.Ф. Авдеева</t>
  </si>
  <si>
    <t xml:space="preserve">Иностранный язык </t>
  </si>
  <si>
    <t>108850, Город Москва, поселение Внуковское, поселок Внуково, Улица Полевая, дом 4, Новомосковский АО</t>
  </si>
  <si>
    <t>108840, Город Москва, г.Троицк, Улица Школьная, дом 10А, Троицкий АО</t>
  </si>
  <si>
    <t xml:space="preserve"> ППЭ планируемые для работы при проведеии ГИА в 2026 году </t>
  </si>
  <si>
    <t>Аудитории специализированного принципа рассадки</t>
  </si>
  <si>
    <t xml:space="preserve">Пункты проведения экзаменов Троицкого и Новомосковского округов города Москвы, 
планируемые для работы при проведении ГИА в 2026 году </t>
  </si>
  <si>
    <t>Подведомственная ДОНМ</t>
  </si>
  <si>
    <t>1_ГБОУ Школа №2073</t>
  </si>
  <si>
    <t>2_ГБОУ Школа №338 имени Героя Советского Союза А.Ф. Авдеева</t>
  </si>
  <si>
    <t>3_ГБОУ Школа №338 имени Героя Советского Союза А.Ф. Авдеева</t>
  </si>
  <si>
    <t>4_ГБОУ Школа №338 имени Героя Советского Союза А.Ф. Авдеева</t>
  </si>
  <si>
    <t>1_ГБОУ Школа №338 имени Героя Советского Союза А.Ф. Авдеева</t>
  </si>
  <si>
    <t>1_ГБОУ Школа №1788</t>
  </si>
  <si>
    <t>1_ГБОУ Школа №1392 им. Д.В. Рябинкина</t>
  </si>
  <si>
    <t>1_ГБОУ Школа №1391</t>
  </si>
  <si>
    <t>1_ГБОУ Школа № 2075</t>
  </si>
  <si>
    <t>1_ГБОУ Школа №2065</t>
  </si>
  <si>
    <t>1_ГБОУ Школа №2120</t>
  </si>
  <si>
    <t>1_ГБОУ Школа № 2094</t>
  </si>
  <si>
    <t>1_ГБОУ Школа № 2083</t>
  </si>
  <si>
    <t>1_ГБОУ Школа №2070 имени Героя Советского Союза Г.А. Вартаняна"</t>
  </si>
  <si>
    <t>1_ГБОУ Школа № 547</t>
  </si>
  <si>
    <t>2_ГБОУ Школа №1789</t>
  </si>
  <si>
    <t>2_ГБОУ Школа №1392 им. Д.В. Рябинкина</t>
  </si>
  <si>
    <t>3_ГБОУ Школа №1392 им. Д.В. Рябинкина</t>
  </si>
  <si>
    <t>2_ГБОУ Школа №1391</t>
  </si>
  <si>
    <t>2_ГБОУ Школа №2120</t>
  </si>
  <si>
    <t>2_ГБОУ Школа № 2083</t>
  </si>
  <si>
    <t>2_ГБОУ Школа №2070 имени Героя Советского Союза Г.А. Вартаняна"</t>
  </si>
  <si>
    <t>1_ГАОУ "Гимназия г. Троицка"</t>
  </si>
  <si>
    <t>1_ГАОУ "Лицей города Троицка"</t>
  </si>
  <si>
    <t>2_ГАОУ "Лицей города Троицка"</t>
  </si>
  <si>
    <t>1_ГАОУ "Гимназия им. Н.В. Пушкова"</t>
  </si>
  <si>
    <t>1_ГБОУ Школа №2122 имени О.А. Юрасова</t>
  </si>
  <si>
    <t>1_ГБОУ Школа №2117</t>
  </si>
  <si>
    <t>1_ГБОУ Школа № 41</t>
  </si>
  <si>
    <t>Да</t>
  </si>
  <si>
    <t>Краткое наименование ППЭ</t>
  </si>
  <si>
    <t xml:space="preserve"> Компьютеры  для проведения КОГЭ
 (7 аудиторий общего принципа + 1 аудитория ОВЗ)</t>
  </si>
  <si>
    <t>Расчет для 7 аудиторий с общим принцип рассадки 
(15 рабочих мест)</t>
  </si>
  <si>
    <t>119027, Город Москва, Улица Улица Интернациональная, дом 10, Новомосковский АО</t>
  </si>
  <si>
    <t>2_ГБОУ Школа № 41</t>
  </si>
  <si>
    <t>ГБОУ Школа №2057 имени И.С. Барова</t>
  </si>
  <si>
    <t>1_ГБОУ Школа №2057 имени И.С. Барова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</si>
</sst>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29"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6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textRotation="90" wrapText="1"/>
    </xf>
    <xf numFmtId="1" fontId="4" fillId="0" borderId="9" xfId="0" applyNumberFormat="1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textRotation="90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textRotation="90" wrapText="1"/>
    </xf>
    <xf numFmtId="1" fontId="4" fillId="0" borderId="4" xfId="0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zoomScale="41" zoomScaleNormal="41" workbookViewId="0">
      <selection sqref="A1:AG1"/>
    </sheetView>
  </sheetViews>
  <sheetFormatPr defaultRowHeight="15" x14ac:dyDescent="0.25"/>
  <cols>
    <col min="1" max="3" width="9.140625" style="2" customWidth="1"/>
    <col min="4" max="5" width="40.85546875" style="1" customWidth="1"/>
    <col min="6" max="6" width="36.140625" style="1" customWidth="1"/>
    <col min="7" max="7" width="23" style="1" customWidth="1"/>
    <col min="8" max="33" width="11" style="1" customWidth="1"/>
    <col min="34" max="16384" width="9.140625" style="1"/>
  </cols>
  <sheetData>
    <row r="1" spans="1:33" ht="71.45" customHeight="1" x14ac:dyDescent="0.25">
      <c r="A1" s="13" t="s">
        <v>88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32.450000000000003" customHeight="1" x14ac:dyDescent="0.25">
      <c r="A2" s="15" t="s">
        <v>86</v>
      </c>
      <c r="B2" s="16"/>
      <c r="C2" s="16"/>
      <c r="D2" s="16"/>
      <c r="E2" s="16"/>
      <c r="F2" s="17"/>
      <c r="G2" s="4"/>
      <c r="H2" s="18" t="s">
        <v>52</v>
      </c>
      <c r="I2" s="18"/>
      <c r="J2" s="18"/>
      <c r="K2" s="18"/>
      <c r="L2" s="18"/>
      <c r="M2" s="18"/>
      <c r="N2" s="18" t="s">
        <v>53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 t="s">
        <v>55</v>
      </c>
      <c r="Z2" s="18"/>
      <c r="AA2" s="18"/>
      <c r="AB2" s="18"/>
      <c r="AC2" s="18"/>
      <c r="AD2" s="18"/>
      <c r="AE2" s="18"/>
      <c r="AF2" s="18"/>
      <c r="AG2" s="18"/>
    </row>
    <row r="3" spans="1:33" ht="36" customHeight="1" x14ac:dyDescent="0.25">
      <c r="A3" s="19" t="s">
        <v>58</v>
      </c>
      <c r="B3" s="19" t="s">
        <v>7</v>
      </c>
      <c r="C3" s="19" t="s">
        <v>13</v>
      </c>
      <c r="D3" s="19" t="s">
        <v>12</v>
      </c>
      <c r="E3" s="19" t="s">
        <v>120</v>
      </c>
      <c r="F3" s="19" t="s">
        <v>57</v>
      </c>
      <c r="G3" s="19" t="s">
        <v>89</v>
      </c>
      <c r="H3" s="18" t="s">
        <v>15</v>
      </c>
      <c r="I3" s="18"/>
      <c r="J3" s="18"/>
      <c r="K3" s="18" t="s">
        <v>16</v>
      </c>
      <c r="L3" s="18"/>
      <c r="M3" s="18"/>
      <c r="N3" s="23" t="s">
        <v>54</v>
      </c>
      <c r="O3" s="24"/>
      <c r="P3" s="24"/>
      <c r="Q3" s="24"/>
      <c r="R3" s="24"/>
      <c r="S3" s="24"/>
      <c r="T3" s="25"/>
      <c r="U3" s="23" t="s">
        <v>63</v>
      </c>
      <c r="V3" s="24"/>
      <c r="W3" s="24"/>
      <c r="X3" s="25"/>
      <c r="Y3" s="18" t="s">
        <v>56</v>
      </c>
      <c r="Z3" s="18"/>
      <c r="AA3" s="18"/>
      <c r="AB3" s="18"/>
      <c r="AC3" s="18"/>
      <c r="AD3" s="18"/>
      <c r="AE3" s="18"/>
      <c r="AF3" s="18"/>
      <c r="AG3" s="18"/>
    </row>
    <row r="4" spans="1:33" ht="69" customHeight="1" x14ac:dyDescent="0.25">
      <c r="A4" s="20"/>
      <c r="B4" s="20"/>
      <c r="C4" s="20"/>
      <c r="D4" s="20"/>
      <c r="E4" s="20"/>
      <c r="F4" s="20"/>
      <c r="G4" s="20"/>
      <c r="H4" s="22" t="s">
        <v>0</v>
      </c>
      <c r="I4" s="22" t="s">
        <v>69</v>
      </c>
      <c r="J4" s="22" t="s">
        <v>68</v>
      </c>
      <c r="K4" s="22" t="s">
        <v>11</v>
      </c>
      <c r="L4" s="22" t="s">
        <v>64</v>
      </c>
      <c r="M4" s="22" t="s">
        <v>87</v>
      </c>
      <c r="N4" s="26" t="s">
        <v>121</v>
      </c>
      <c r="O4" s="26"/>
      <c r="P4" s="26"/>
      <c r="Q4" s="26"/>
      <c r="R4" s="26"/>
      <c r="S4" s="27" t="s">
        <v>59</v>
      </c>
      <c r="T4" s="27" t="s">
        <v>60</v>
      </c>
      <c r="U4" s="18" t="s">
        <v>17</v>
      </c>
      <c r="V4" s="18"/>
      <c r="W4" s="18" t="s">
        <v>83</v>
      </c>
      <c r="X4" s="18"/>
      <c r="Y4" s="22" t="s">
        <v>1</v>
      </c>
      <c r="Z4" s="22" t="s">
        <v>2</v>
      </c>
      <c r="AA4" s="22" t="s">
        <v>3</v>
      </c>
      <c r="AB4" s="22" t="s">
        <v>70</v>
      </c>
      <c r="AC4" s="22" t="s">
        <v>71</v>
      </c>
      <c r="AD4" s="22" t="s">
        <v>4</v>
      </c>
      <c r="AE4" s="22" t="s">
        <v>5</v>
      </c>
      <c r="AF4" s="22" t="s">
        <v>6</v>
      </c>
      <c r="AG4" s="22" t="s">
        <v>8</v>
      </c>
    </row>
    <row r="5" spans="1:33" ht="194.25" customHeight="1" x14ac:dyDescent="0.25">
      <c r="A5" s="21"/>
      <c r="B5" s="21"/>
      <c r="C5" s="21"/>
      <c r="D5" s="21"/>
      <c r="E5" s="21"/>
      <c r="F5" s="21"/>
      <c r="G5" s="21"/>
      <c r="H5" s="22"/>
      <c r="I5" s="22"/>
      <c r="J5" s="22"/>
      <c r="K5" s="22"/>
      <c r="L5" s="22"/>
      <c r="M5" s="22"/>
      <c r="N5" s="5" t="s">
        <v>61</v>
      </c>
      <c r="O5" s="5" t="s">
        <v>62</v>
      </c>
      <c r="P5" s="5" t="s">
        <v>14</v>
      </c>
      <c r="Q5" s="5" t="s">
        <v>122</v>
      </c>
      <c r="R5" s="6" t="s">
        <v>67</v>
      </c>
      <c r="S5" s="28"/>
      <c r="T5" s="28"/>
      <c r="U5" s="5" t="s">
        <v>65</v>
      </c>
      <c r="V5" s="5" t="s">
        <v>66</v>
      </c>
      <c r="W5" s="5" t="s">
        <v>9</v>
      </c>
      <c r="X5" s="5" t="s">
        <v>10</v>
      </c>
      <c r="Y5" s="22"/>
      <c r="Z5" s="22"/>
      <c r="AA5" s="22"/>
      <c r="AB5" s="22"/>
      <c r="AC5" s="22"/>
      <c r="AD5" s="22"/>
      <c r="AE5" s="22"/>
      <c r="AF5" s="22"/>
      <c r="AG5" s="22"/>
    </row>
    <row r="6" spans="1:33" x14ac:dyDescent="0.25">
      <c r="A6" s="7"/>
      <c r="B6" s="7"/>
      <c r="C6" s="8"/>
      <c r="D6" s="8"/>
      <c r="E6" s="8"/>
      <c r="F6" s="8"/>
      <c r="G6" s="8"/>
      <c r="H6" s="8">
        <f>SUBTOTAL(109,H7:H36)</f>
        <v>664</v>
      </c>
      <c r="I6" s="8">
        <f>SUBTOTAL(109,I7:I36)</f>
        <v>604</v>
      </c>
      <c r="J6" s="8">
        <f>SUBTOTAL(109,J7:J36)</f>
        <v>60</v>
      </c>
      <c r="K6" s="8">
        <f>SUBTOTAL(109,K7:K36)</f>
        <v>9780</v>
      </c>
      <c r="L6" s="8">
        <f>SUBTOTAL(109,L7:L36)</f>
        <v>9060</v>
      </c>
      <c r="M6" s="8">
        <f>SUBTOTAL(109,M7:M36)</f>
        <v>720</v>
      </c>
      <c r="N6" s="8">
        <f>SUBTOTAL(109,N7:N36)</f>
        <v>3480</v>
      </c>
      <c r="O6" s="8">
        <f>SUBTOTAL(109,O7:O36)</f>
        <v>90</v>
      </c>
      <c r="P6" s="8">
        <f>SUBTOTAL(109,P7:P36)</f>
        <v>150</v>
      </c>
      <c r="Q6" s="8">
        <f>SUBTOTAL(109,Q7:Q36)</f>
        <v>3150</v>
      </c>
      <c r="R6" s="8">
        <f>SUBTOTAL(109,R7:R36)</f>
        <v>90</v>
      </c>
      <c r="S6" s="8">
        <f>SUBTOTAL(109,S7:S36)</f>
        <v>814</v>
      </c>
      <c r="T6" s="8">
        <f>SUBTOTAL(109,T7:T36)</f>
        <v>754</v>
      </c>
      <c r="U6" s="8">
        <f>SUBTOTAL(109,U7:U36)</f>
        <v>30</v>
      </c>
      <c r="V6" s="8">
        <f>SUBTOTAL(109,V7:V36)</f>
        <v>60</v>
      </c>
      <c r="W6" s="8">
        <f>SUBTOTAL(109,W7:W36)</f>
        <v>308</v>
      </c>
      <c r="X6" s="8">
        <f>SUBTOTAL(109,X7:X36)</f>
        <v>167</v>
      </c>
      <c r="Y6" s="8">
        <f>SUBTOTAL(109,Y7:Y36)</f>
        <v>30</v>
      </c>
      <c r="Z6" s="8">
        <f>SUBTOTAL(109,Z7:Z36)</f>
        <v>30</v>
      </c>
      <c r="AA6" s="8">
        <f>SUBTOTAL(109,AA7:AA36)</f>
        <v>120</v>
      </c>
      <c r="AB6" s="8">
        <f>SUBTOTAL(109,AB7:AB36)</f>
        <v>60</v>
      </c>
      <c r="AC6" s="8">
        <f>SUBTOTAL(109,AC7:AC36)</f>
        <v>30</v>
      </c>
      <c r="AD6" s="8">
        <f>SUBTOTAL(109,AD7:AD36)</f>
        <v>120</v>
      </c>
      <c r="AE6" s="8">
        <f>SUBTOTAL(109,AE7:AE36)</f>
        <v>1418</v>
      </c>
      <c r="AF6" s="8">
        <f>SUBTOTAL(109,AF7:AF36)</f>
        <v>664</v>
      </c>
      <c r="AG6" s="8">
        <f>SUBTOTAL(109,AG7:AG36)</f>
        <v>2472</v>
      </c>
    </row>
    <row r="7" spans="1:33" ht="45" x14ac:dyDescent="0.25">
      <c r="A7" s="9">
        <v>1</v>
      </c>
      <c r="B7" s="9">
        <v>127</v>
      </c>
      <c r="C7" s="10">
        <v>2905</v>
      </c>
      <c r="D7" s="11" t="s">
        <v>19</v>
      </c>
      <c r="E7" s="9" t="s">
        <v>90</v>
      </c>
      <c r="F7" s="9" t="s">
        <v>18</v>
      </c>
      <c r="G7" s="9" t="s">
        <v>119</v>
      </c>
      <c r="H7" s="12">
        <v>21</v>
      </c>
      <c r="I7" s="12">
        <f t="shared" ref="I7:I37" si="0">H7-2</f>
        <v>19</v>
      </c>
      <c r="J7" s="12">
        <f t="shared" ref="J7:J37" si="1">H7-I7</f>
        <v>2</v>
      </c>
      <c r="K7" s="12">
        <f t="shared" ref="K7:K37" si="2">(H7-J7)*15+24</f>
        <v>309</v>
      </c>
      <c r="L7" s="12">
        <f t="shared" ref="L7:L37" si="3">I7*15</f>
        <v>285</v>
      </c>
      <c r="M7" s="12">
        <f t="shared" ref="M7:M37" si="4">J7*12</f>
        <v>24</v>
      </c>
      <c r="N7" s="12">
        <f>SUM(O7:R7)</f>
        <v>116</v>
      </c>
      <c r="O7" s="12">
        <v>3</v>
      </c>
      <c r="P7" s="12">
        <v>5</v>
      </c>
      <c r="Q7" s="12">
        <v>105</v>
      </c>
      <c r="R7" s="12">
        <v>3</v>
      </c>
      <c r="S7" s="12">
        <f>H7+5</f>
        <v>26</v>
      </c>
      <c r="T7" s="12">
        <f>H7+3</f>
        <v>24</v>
      </c>
      <c r="U7" s="12">
        <v>1</v>
      </c>
      <c r="V7" s="12">
        <v>2</v>
      </c>
      <c r="W7" s="12">
        <v>14</v>
      </c>
      <c r="X7" s="12">
        <v>7</v>
      </c>
      <c r="Y7" s="12">
        <f>$H$7/$H$7</f>
        <v>1</v>
      </c>
      <c r="Z7" s="12">
        <f t="shared" ref="Z7:AC21" si="5">$H$7/$H$7</f>
        <v>1</v>
      </c>
      <c r="AA7" s="12">
        <f>$H$7/$H$7*4</f>
        <v>4</v>
      </c>
      <c r="AB7" s="12">
        <f>$H$7/$H$7*2</f>
        <v>2</v>
      </c>
      <c r="AC7" s="12">
        <f t="shared" si="5"/>
        <v>1</v>
      </c>
      <c r="AD7" s="12">
        <f>$H$7/$H$7*4</f>
        <v>4</v>
      </c>
      <c r="AE7" s="12">
        <f>H7*2+3</f>
        <v>45</v>
      </c>
      <c r="AF7" s="12">
        <f>H7</f>
        <v>21</v>
      </c>
      <c r="AG7" s="12">
        <f>SUM(Y7:AF7)</f>
        <v>79</v>
      </c>
    </row>
    <row r="8" spans="1:33" ht="45" x14ac:dyDescent="0.25">
      <c r="A8" s="9">
        <v>2</v>
      </c>
      <c r="B8" s="9">
        <v>128</v>
      </c>
      <c r="C8" s="10">
        <v>3792</v>
      </c>
      <c r="D8" s="11" t="s">
        <v>20</v>
      </c>
      <c r="E8" s="9" t="s">
        <v>94</v>
      </c>
      <c r="F8" s="9" t="s">
        <v>82</v>
      </c>
      <c r="G8" s="9" t="s">
        <v>119</v>
      </c>
      <c r="H8" s="12">
        <v>20</v>
      </c>
      <c r="I8" s="12">
        <f t="shared" si="0"/>
        <v>18</v>
      </c>
      <c r="J8" s="12">
        <f t="shared" si="1"/>
        <v>2</v>
      </c>
      <c r="K8" s="12">
        <f t="shared" si="2"/>
        <v>294</v>
      </c>
      <c r="L8" s="12">
        <f t="shared" si="3"/>
        <v>270</v>
      </c>
      <c r="M8" s="12">
        <f t="shared" si="4"/>
        <v>24</v>
      </c>
      <c r="N8" s="12">
        <f t="shared" ref="N8:N36" si="6">SUM(O8:R8)</f>
        <v>116</v>
      </c>
      <c r="O8" s="12">
        <v>3</v>
      </c>
      <c r="P8" s="12">
        <v>5</v>
      </c>
      <c r="Q8" s="12">
        <v>105</v>
      </c>
      <c r="R8" s="12">
        <v>3</v>
      </c>
      <c r="S8" s="12">
        <f t="shared" ref="S8:S37" si="7">H8+5</f>
        <v>25</v>
      </c>
      <c r="T8" s="12">
        <f t="shared" ref="T8:T37" si="8">H8+3</f>
        <v>23</v>
      </c>
      <c r="U8" s="12">
        <v>1</v>
      </c>
      <c r="V8" s="12">
        <v>2</v>
      </c>
      <c r="W8" s="12">
        <v>0</v>
      </c>
      <c r="X8" s="12">
        <v>0</v>
      </c>
      <c r="Y8" s="12">
        <f t="shared" ref="Y8:AC37" si="9">$H$7/$H$7</f>
        <v>1</v>
      </c>
      <c r="Z8" s="12">
        <f t="shared" si="5"/>
        <v>1</v>
      </c>
      <c r="AA8" s="12">
        <f t="shared" ref="AA8:AA37" si="10">$H$7/$H$7*4</f>
        <v>4</v>
      </c>
      <c r="AB8" s="12">
        <f t="shared" ref="AB8:AB37" si="11">$H$7/$H$7*2</f>
        <v>2</v>
      </c>
      <c r="AC8" s="12">
        <f t="shared" si="5"/>
        <v>1</v>
      </c>
      <c r="AD8" s="12">
        <f t="shared" ref="AD8:AD37" si="12">$H$7/$H$7*4</f>
        <v>4</v>
      </c>
      <c r="AE8" s="12">
        <f t="shared" ref="AE8:AE37" si="13">H8*2+3</f>
        <v>43</v>
      </c>
      <c r="AF8" s="12">
        <f t="shared" ref="AF8:AF37" si="14">H8</f>
        <v>20</v>
      </c>
      <c r="AG8" s="12">
        <f t="shared" ref="AG8:AG37" si="15">SUM(Y8:AF8)</f>
        <v>76</v>
      </c>
    </row>
    <row r="9" spans="1:33" ht="45" x14ac:dyDescent="0.25">
      <c r="A9" s="9">
        <v>3</v>
      </c>
      <c r="B9" s="9">
        <v>128</v>
      </c>
      <c r="C9" s="10">
        <v>3790</v>
      </c>
      <c r="D9" s="11" t="s">
        <v>21</v>
      </c>
      <c r="E9" s="9" t="s">
        <v>91</v>
      </c>
      <c r="F9" s="9" t="s">
        <v>82</v>
      </c>
      <c r="G9" s="9" t="s">
        <v>119</v>
      </c>
      <c r="H9" s="12">
        <v>20</v>
      </c>
      <c r="I9" s="12">
        <f t="shared" si="0"/>
        <v>18</v>
      </c>
      <c r="J9" s="12">
        <f t="shared" si="1"/>
        <v>2</v>
      </c>
      <c r="K9" s="12">
        <f t="shared" si="2"/>
        <v>294</v>
      </c>
      <c r="L9" s="12">
        <f t="shared" si="3"/>
        <v>270</v>
      </c>
      <c r="M9" s="12">
        <f t="shared" si="4"/>
        <v>24</v>
      </c>
      <c r="N9" s="12">
        <f t="shared" si="6"/>
        <v>116</v>
      </c>
      <c r="O9" s="12">
        <v>3</v>
      </c>
      <c r="P9" s="12">
        <v>5</v>
      </c>
      <c r="Q9" s="12">
        <v>105</v>
      </c>
      <c r="R9" s="12">
        <v>3</v>
      </c>
      <c r="S9" s="12">
        <f t="shared" si="7"/>
        <v>25</v>
      </c>
      <c r="T9" s="12">
        <f t="shared" si="8"/>
        <v>23</v>
      </c>
      <c r="U9" s="12">
        <v>1</v>
      </c>
      <c r="V9" s="12">
        <v>2</v>
      </c>
      <c r="W9" s="12">
        <v>13</v>
      </c>
      <c r="X9" s="12">
        <v>7</v>
      </c>
      <c r="Y9" s="12">
        <f t="shared" si="9"/>
        <v>1</v>
      </c>
      <c r="Z9" s="12">
        <f t="shared" si="5"/>
        <v>1</v>
      </c>
      <c r="AA9" s="12">
        <f t="shared" si="10"/>
        <v>4</v>
      </c>
      <c r="AB9" s="12">
        <f t="shared" si="11"/>
        <v>2</v>
      </c>
      <c r="AC9" s="12">
        <f t="shared" si="5"/>
        <v>1</v>
      </c>
      <c r="AD9" s="12">
        <f t="shared" si="12"/>
        <v>4</v>
      </c>
      <c r="AE9" s="12">
        <f t="shared" si="13"/>
        <v>43</v>
      </c>
      <c r="AF9" s="12">
        <f t="shared" si="14"/>
        <v>20</v>
      </c>
      <c r="AG9" s="12">
        <f t="shared" si="15"/>
        <v>76</v>
      </c>
    </row>
    <row r="10" spans="1:33" ht="45" x14ac:dyDescent="0.25">
      <c r="A10" s="9">
        <v>4</v>
      </c>
      <c r="B10" s="9">
        <v>128</v>
      </c>
      <c r="C10" s="10">
        <v>3793</v>
      </c>
      <c r="D10" s="11" t="s">
        <v>22</v>
      </c>
      <c r="E10" s="9" t="s">
        <v>92</v>
      </c>
      <c r="F10" s="9" t="s">
        <v>82</v>
      </c>
      <c r="G10" s="9" t="s">
        <v>119</v>
      </c>
      <c r="H10" s="12">
        <v>14</v>
      </c>
      <c r="I10" s="12">
        <f t="shared" si="0"/>
        <v>12</v>
      </c>
      <c r="J10" s="12">
        <f t="shared" si="1"/>
        <v>2</v>
      </c>
      <c r="K10" s="12">
        <f t="shared" si="2"/>
        <v>204</v>
      </c>
      <c r="L10" s="12">
        <f t="shared" si="3"/>
        <v>180</v>
      </c>
      <c r="M10" s="12">
        <f t="shared" si="4"/>
        <v>24</v>
      </c>
      <c r="N10" s="12">
        <f t="shared" si="6"/>
        <v>116</v>
      </c>
      <c r="O10" s="12">
        <v>3</v>
      </c>
      <c r="P10" s="12">
        <v>5</v>
      </c>
      <c r="Q10" s="12">
        <v>105</v>
      </c>
      <c r="R10" s="12">
        <v>3</v>
      </c>
      <c r="S10" s="12">
        <f t="shared" si="7"/>
        <v>19</v>
      </c>
      <c r="T10" s="12">
        <f t="shared" si="8"/>
        <v>17</v>
      </c>
      <c r="U10" s="12">
        <v>1</v>
      </c>
      <c r="V10" s="12">
        <v>2</v>
      </c>
      <c r="W10" s="12">
        <v>9</v>
      </c>
      <c r="X10" s="12">
        <v>5</v>
      </c>
      <c r="Y10" s="12">
        <f t="shared" si="9"/>
        <v>1</v>
      </c>
      <c r="Z10" s="12">
        <f t="shared" si="5"/>
        <v>1</v>
      </c>
      <c r="AA10" s="12">
        <f t="shared" si="10"/>
        <v>4</v>
      </c>
      <c r="AB10" s="12">
        <f t="shared" si="11"/>
        <v>2</v>
      </c>
      <c r="AC10" s="12">
        <f t="shared" si="5"/>
        <v>1</v>
      </c>
      <c r="AD10" s="12">
        <f t="shared" si="12"/>
        <v>4</v>
      </c>
      <c r="AE10" s="12">
        <f t="shared" si="13"/>
        <v>31</v>
      </c>
      <c r="AF10" s="12">
        <f t="shared" si="14"/>
        <v>14</v>
      </c>
      <c r="AG10" s="12">
        <f t="shared" si="15"/>
        <v>58</v>
      </c>
    </row>
    <row r="11" spans="1:33" ht="30" x14ac:dyDescent="0.25">
      <c r="A11" s="9">
        <v>5</v>
      </c>
      <c r="B11" s="9">
        <v>128</v>
      </c>
      <c r="C11" s="10">
        <v>3789</v>
      </c>
      <c r="D11" s="11" t="s">
        <v>23</v>
      </c>
      <c r="E11" s="9" t="s">
        <v>93</v>
      </c>
      <c r="F11" s="9" t="s">
        <v>82</v>
      </c>
      <c r="G11" s="9" t="s">
        <v>119</v>
      </c>
      <c r="H11" s="12">
        <v>21</v>
      </c>
      <c r="I11" s="12">
        <f t="shared" si="0"/>
        <v>19</v>
      </c>
      <c r="J11" s="12">
        <f t="shared" si="1"/>
        <v>2</v>
      </c>
      <c r="K11" s="12">
        <f t="shared" si="2"/>
        <v>309</v>
      </c>
      <c r="L11" s="12">
        <f t="shared" si="3"/>
        <v>285</v>
      </c>
      <c r="M11" s="12">
        <f t="shared" si="4"/>
        <v>24</v>
      </c>
      <c r="N11" s="12">
        <f t="shared" si="6"/>
        <v>116</v>
      </c>
      <c r="O11" s="12">
        <v>3</v>
      </c>
      <c r="P11" s="12">
        <v>5</v>
      </c>
      <c r="Q11" s="12">
        <v>105</v>
      </c>
      <c r="R11" s="12">
        <v>3</v>
      </c>
      <c r="S11" s="12">
        <f t="shared" si="7"/>
        <v>26</v>
      </c>
      <c r="T11" s="12">
        <f t="shared" si="8"/>
        <v>24</v>
      </c>
      <c r="U11" s="12">
        <v>1</v>
      </c>
      <c r="V11" s="12">
        <v>2</v>
      </c>
      <c r="W11" s="12">
        <v>0</v>
      </c>
      <c r="X11" s="12">
        <v>0</v>
      </c>
      <c r="Y11" s="12">
        <f t="shared" si="9"/>
        <v>1</v>
      </c>
      <c r="Z11" s="12">
        <f t="shared" si="5"/>
        <v>1</v>
      </c>
      <c r="AA11" s="12">
        <f t="shared" si="10"/>
        <v>4</v>
      </c>
      <c r="AB11" s="12">
        <f t="shared" si="11"/>
        <v>2</v>
      </c>
      <c r="AC11" s="12">
        <f t="shared" si="5"/>
        <v>1</v>
      </c>
      <c r="AD11" s="12">
        <f t="shared" si="12"/>
        <v>4</v>
      </c>
      <c r="AE11" s="12">
        <f t="shared" si="13"/>
        <v>45</v>
      </c>
      <c r="AF11" s="12">
        <f t="shared" si="14"/>
        <v>21</v>
      </c>
      <c r="AG11" s="12">
        <f t="shared" si="15"/>
        <v>79</v>
      </c>
    </row>
    <row r="12" spans="1:33" ht="45" x14ac:dyDescent="0.25">
      <c r="A12" s="9">
        <v>6</v>
      </c>
      <c r="B12" s="9">
        <v>129</v>
      </c>
      <c r="C12" s="10">
        <v>2778</v>
      </c>
      <c r="D12" s="11" t="s">
        <v>78</v>
      </c>
      <c r="E12" s="9" t="s">
        <v>95</v>
      </c>
      <c r="F12" s="9" t="s">
        <v>24</v>
      </c>
      <c r="G12" s="9" t="s">
        <v>119</v>
      </c>
      <c r="H12" s="12">
        <v>32</v>
      </c>
      <c r="I12" s="12">
        <f t="shared" si="0"/>
        <v>30</v>
      </c>
      <c r="J12" s="12">
        <f t="shared" si="1"/>
        <v>2</v>
      </c>
      <c r="K12" s="12">
        <f t="shared" si="2"/>
        <v>474</v>
      </c>
      <c r="L12" s="12">
        <f t="shared" si="3"/>
        <v>450</v>
      </c>
      <c r="M12" s="12">
        <f t="shared" si="4"/>
        <v>24</v>
      </c>
      <c r="N12" s="12">
        <f t="shared" si="6"/>
        <v>116</v>
      </c>
      <c r="O12" s="12">
        <v>3</v>
      </c>
      <c r="P12" s="12">
        <v>5</v>
      </c>
      <c r="Q12" s="12">
        <v>105</v>
      </c>
      <c r="R12" s="12">
        <v>3</v>
      </c>
      <c r="S12" s="12">
        <f t="shared" si="7"/>
        <v>37</v>
      </c>
      <c r="T12" s="12">
        <f t="shared" si="8"/>
        <v>35</v>
      </c>
      <c r="U12" s="12">
        <v>1</v>
      </c>
      <c r="V12" s="12">
        <v>2</v>
      </c>
      <c r="W12" s="12">
        <v>17</v>
      </c>
      <c r="X12" s="12">
        <v>9</v>
      </c>
      <c r="Y12" s="12">
        <f t="shared" si="9"/>
        <v>1</v>
      </c>
      <c r="Z12" s="12">
        <f t="shared" si="5"/>
        <v>1</v>
      </c>
      <c r="AA12" s="12">
        <f t="shared" si="10"/>
        <v>4</v>
      </c>
      <c r="AB12" s="12">
        <f t="shared" si="11"/>
        <v>2</v>
      </c>
      <c r="AC12" s="12">
        <f t="shared" si="5"/>
        <v>1</v>
      </c>
      <c r="AD12" s="12">
        <f t="shared" si="12"/>
        <v>4</v>
      </c>
      <c r="AE12" s="12">
        <f t="shared" si="13"/>
        <v>67</v>
      </c>
      <c r="AF12" s="12">
        <f t="shared" si="14"/>
        <v>32</v>
      </c>
      <c r="AG12" s="12">
        <f t="shared" si="15"/>
        <v>112</v>
      </c>
    </row>
    <row r="13" spans="1:33" ht="45" x14ac:dyDescent="0.25">
      <c r="A13" s="9">
        <v>7</v>
      </c>
      <c r="B13" s="9">
        <v>129</v>
      </c>
      <c r="C13" s="10">
        <v>2777</v>
      </c>
      <c r="D13" s="11" t="s">
        <v>84</v>
      </c>
      <c r="E13" s="9" t="s">
        <v>105</v>
      </c>
      <c r="F13" s="9" t="s">
        <v>24</v>
      </c>
      <c r="G13" s="9" t="s">
        <v>119</v>
      </c>
      <c r="H13" s="12">
        <v>20</v>
      </c>
      <c r="I13" s="12">
        <v>18</v>
      </c>
      <c r="J13" s="12">
        <v>2</v>
      </c>
      <c r="K13" s="12">
        <f t="shared" si="2"/>
        <v>294</v>
      </c>
      <c r="L13" s="12">
        <f t="shared" si="3"/>
        <v>270</v>
      </c>
      <c r="M13" s="12">
        <v>24</v>
      </c>
      <c r="N13" s="12">
        <f t="shared" si="6"/>
        <v>116</v>
      </c>
      <c r="O13" s="12">
        <v>3</v>
      </c>
      <c r="P13" s="12">
        <v>5</v>
      </c>
      <c r="Q13" s="12">
        <v>105</v>
      </c>
      <c r="R13" s="12">
        <v>3</v>
      </c>
      <c r="S13" s="12">
        <v>25</v>
      </c>
      <c r="T13" s="12">
        <v>23</v>
      </c>
      <c r="U13" s="12">
        <v>1</v>
      </c>
      <c r="V13" s="12">
        <v>2</v>
      </c>
      <c r="W13" s="12">
        <v>13</v>
      </c>
      <c r="X13" s="12">
        <v>7</v>
      </c>
      <c r="Y13" s="12">
        <f t="shared" si="9"/>
        <v>1</v>
      </c>
      <c r="Z13" s="12">
        <f t="shared" si="5"/>
        <v>1</v>
      </c>
      <c r="AA13" s="12">
        <f t="shared" si="10"/>
        <v>4</v>
      </c>
      <c r="AB13" s="12">
        <f t="shared" si="11"/>
        <v>2</v>
      </c>
      <c r="AC13" s="12">
        <f t="shared" si="5"/>
        <v>1</v>
      </c>
      <c r="AD13" s="12">
        <f t="shared" si="12"/>
        <v>4</v>
      </c>
      <c r="AE13" s="12">
        <f t="shared" si="13"/>
        <v>43</v>
      </c>
      <c r="AF13" s="12">
        <f t="shared" si="14"/>
        <v>20</v>
      </c>
      <c r="AG13" s="12">
        <f t="shared" si="15"/>
        <v>76</v>
      </c>
    </row>
    <row r="14" spans="1:33" ht="60" x14ac:dyDescent="0.25">
      <c r="A14" s="9">
        <v>8</v>
      </c>
      <c r="B14" s="9">
        <v>130</v>
      </c>
      <c r="C14" s="10">
        <v>3438</v>
      </c>
      <c r="D14" s="11" t="s">
        <v>25</v>
      </c>
      <c r="E14" s="9" t="s">
        <v>96</v>
      </c>
      <c r="F14" s="9" t="s">
        <v>26</v>
      </c>
      <c r="G14" s="9" t="s">
        <v>119</v>
      </c>
      <c r="H14" s="12">
        <v>24</v>
      </c>
      <c r="I14" s="12">
        <f t="shared" si="0"/>
        <v>22</v>
      </c>
      <c r="J14" s="12">
        <f t="shared" si="1"/>
        <v>2</v>
      </c>
      <c r="K14" s="12">
        <f t="shared" si="2"/>
        <v>354</v>
      </c>
      <c r="L14" s="12">
        <f t="shared" si="3"/>
        <v>330</v>
      </c>
      <c r="M14" s="12">
        <f t="shared" si="4"/>
        <v>24</v>
      </c>
      <c r="N14" s="12">
        <f t="shared" si="6"/>
        <v>116</v>
      </c>
      <c r="O14" s="12">
        <v>3</v>
      </c>
      <c r="P14" s="12">
        <v>5</v>
      </c>
      <c r="Q14" s="12">
        <v>105</v>
      </c>
      <c r="R14" s="12">
        <v>3</v>
      </c>
      <c r="S14" s="12">
        <f t="shared" si="7"/>
        <v>29</v>
      </c>
      <c r="T14" s="12">
        <f t="shared" si="8"/>
        <v>27</v>
      </c>
      <c r="U14" s="12">
        <v>1</v>
      </c>
      <c r="V14" s="12">
        <v>2</v>
      </c>
      <c r="W14" s="12">
        <v>0</v>
      </c>
      <c r="X14" s="12">
        <v>0</v>
      </c>
      <c r="Y14" s="12">
        <f t="shared" si="9"/>
        <v>1</v>
      </c>
      <c r="Z14" s="12">
        <f t="shared" si="5"/>
        <v>1</v>
      </c>
      <c r="AA14" s="12">
        <f t="shared" si="10"/>
        <v>4</v>
      </c>
      <c r="AB14" s="12">
        <f t="shared" si="11"/>
        <v>2</v>
      </c>
      <c r="AC14" s="12">
        <f t="shared" si="5"/>
        <v>1</v>
      </c>
      <c r="AD14" s="12">
        <f t="shared" si="12"/>
        <v>4</v>
      </c>
      <c r="AE14" s="12">
        <f t="shared" si="13"/>
        <v>51</v>
      </c>
      <c r="AF14" s="12">
        <f t="shared" si="14"/>
        <v>24</v>
      </c>
      <c r="AG14" s="12">
        <f t="shared" si="15"/>
        <v>88</v>
      </c>
    </row>
    <row r="15" spans="1:33" ht="60" x14ac:dyDescent="0.25">
      <c r="A15" s="9">
        <v>9</v>
      </c>
      <c r="B15" s="9">
        <v>130</v>
      </c>
      <c r="C15" s="10">
        <v>2165</v>
      </c>
      <c r="D15" s="11" t="s">
        <v>27</v>
      </c>
      <c r="E15" s="9" t="s">
        <v>106</v>
      </c>
      <c r="F15" s="9" t="s">
        <v>26</v>
      </c>
      <c r="G15" s="9" t="s">
        <v>119</v>
      </c>
      <c r="H15" s="12">
        <v>21</v>
      </c>
      <c r="I15" s="12">
        <f t="shared" si="0"/>
        <v>19</v>
      </c>
      <c r="J15" s="12">
        <f t="shared" si="1"/>
        <v>2</v>
      </c>
      <c r="K15" s="12">
        <f t="shared" si="2"/>
        <v>309</v>
      </c>
      <c r="L15" s="12">
        <f t="shared" si="3"/>
        <v>285</v>
      </c>
      <c r="M15" s="12">
        <f t="shared" si="4"/>
        <v>24</v>
      </c>
      <c r="N15" s="12">
        <f t="shared" si="6"/>
        <v>116</v>
      </c>
      <c r="O15" s="12">
        <v>3</v>
      </c>
      <c r="P15" s="12">
        <v>5</v>
      </c>
      <c r="Q15" s="12">
        <v>105</v>
      </c>
      <c r="R15" s="12">
        <v>3</v>
      </c>
      <c r="S15" s="12">
        <f t="shared" si="7"/>
        <v>26</v>
      </c>
      <c r="T15" s="12">
        <f t="shared" si="8"/>
        <v>24</v>
      </c>
      <c r="U15" s="12">
        <v>1</v>
      </c>
      <c r="V15" s="12">
        <v>2</v>
      </c>
      <c r="W15" s="12">
        <v>14</v>
      </c>
      <c r="X15" s="12">
        <v>7</v>
      </c>
      <c r="Y15" s="12">
        <f t="shared" si="9"/>
        <v>1</v>
      </c>
      <c r="Z15" s="12">
        <f t="shared" si="5"/>
        <v>1</v>
      </c>
      <c r="AA15" s="12">
        <f t="shared" si="10"/>
        <v>4</v>
      </c>
      <c r="AB15" s="12">
        <f t="shared" si="11"/>
        <v>2</v>
      </c>
      <c r="AC15" s="12">
        <f t="shared" si="5"/>
        <v>1</v>
      </c>
      <c r="AD15" s="12">
        <f t="shared" si="12"/>
        <v>4</v>
      </c>
      <c r="AE15" s="12">
        <f t="shared" si="13"/>
        <v>45</v>
      </c>
      <c r="AF15" s="12">
        <f t="shared" si="14"/>
        <v>21</v>
      </c>
      <c r="AG15" s="12">
        <f t="shared" si="15"/>
        <v>79</v>
      </c>
    </row>
    <row r="16" spans="1:33" ht="45" x14ac:dyDescent="0.25">
      <c r="A16" s="9">
        <v>10</v>
      </c>
      <c r="B16" s="9">
        <v>130</v>
      </c>
      <c r="C16" s="10">
        <v>2166</v>
      </c>
      <c r="D16" s="11" t="s">
        <v>79</v>
      </c>
      <c r="E16" s="9" t="s">
        <v>107</v>
      </c>
      <c r="F16" s="9" t="s">
        <v>26</v>
      </c>
      <c r="G16" s="9" t="s">
        <v>119</v>
      </c>
      <c r="H16" s="12">
        <v>24</v>
      </c>
      <c r="I16" s="12">
        <f t="shared" si="0"/>
        <v>22</v>
      </c>
      <c r="J16" s="12">
        <f t="shared" si="1"/>
        <v>2</v>
      </c>
      <c r="K16" s="12">
        <f t="shared" si="2"/>
        <v>354</v>
      </c>
      <c r="L16" s="12">
        <f t="shared" si="3"/>
        <v>330</v>
      </c>
      <c r="M16" s="12">
        <f t="shared" si="4"/>
        <v>24</v>
      </c>
      <c r="N16" s="12">
        <f t="shared" si="6"/>
        <v>116</v>
      </c>
      <c r="O16" s="12">
        <v>3</v>
      </c>
      <c r="P16" s="12">
        <v>5</v>
      </c>
      <c r="Q16" s="12">
        <v>105</v>
      </c>
      <c r="R16" s="12">
        <v>3</v>
      </c>
      <c r="S16" s="12">
        <f t="shared" si="7"/>
        <v>29</v>
      </c>
      <c r="T16" s="12">
        <f t="shared" si="8"/>
        <v>27</v>
      </c>
      <c r="U16" s="12">
        <v>1</v>
      </c>
      <c r="V16" s="12">
        <v>2</v>
      </c>
      <c r="W16" s="12">
        <v>0</v>
      </c>
      <c r="X16" s="12">
        <v>0</v>
      </c>
      <c r="Y16" s="12">
        <f t="shared" si="9"/>
        <v>1</v>
      </c>
      <c r="Z16" s="12">
        <f t="shared" si="5"/>
        <v>1</v>
      </c>
      <c r="AA16" s="12">
        <f t="shared" si="10"/>
        <v>4</v>
      </c>
      <c r="AB16" s="12">
        <f t="shared" si="11"/>
        <v>2</v>
      </c>
      <c r="AC16" s="12">
        <f t="shared" si="5"/>
        <v>1</v>
      </c>
      <c r="AD16" s="12">
        <f t="shared" si="12"/>
        <v>4</v>
      </c>
      <c r="AE16" s="12">
        <f t="shared" si="13"/>
        <v>51</v>
      </c>
      <c r="AF16" s="12">
        <f t="shared" si="14"/>
        <v>24</v>
      </c>
      <c r="AG16" s="12">
        <f t="shared" si="15"/>
        <v>88</v>
      </c>
    </row>
    <row r="17" spans="1:33" ht="45" x14ac:dyDescent="0.25">
      <c r="A17" s="9">
        <v>11</v>
      </c>
      <c r="B17" s="9">
        <v>131</v>
      </c>
      <c r="C17" s="10">
        <v>3024</v>
      </c>
      <c r="D17" s="11" t="s">
        <v>28</v>
      </c>
      <c r="E17" s="9" t="s">
        <v>97</v>
      </c>
      <c r="F17" s="9" t="s">
        <v>29</v>
      </c>
      <c r="G17" s="9" t="s">
        <v>119</v>
      </c>
      <c r="H17" s="12">
        <v>22</v>
      </c>
      <c r="I17" s="12">
        <f t="shared" si="0"/>
        <v>20</v>
      </c>
      <c r="J17" s="12">
        <f t="shared" si="1"/>
        <v>2</v>
      </c>
      <c r="K17" s="12">
        <f t="shared" si="2"/>
        <v>324</v>
      </c>
      <c r="L17" s="12">
        <f t="shared" si="3"/>
        <v>300</v>
      </c>
      <c r="M17" s="12">
        <f t="shared" si="4"/>
        <v>24</v>
      </c>
      <c r="N17" s="12">
        <f t="shared" si="6"/>
        <v>116</v>
      </c>
      <c r="O17" s="12">
        <v>3</v>
      </c>
      <c r="P17" s="12">
        <v>5</v>
      </c>
      <c r="Q17" s="12">
        <v>105</v>
      </c>
      <c r="R17" s="12">
        <v>3</v>
      </c>
      <c r="S17" s="12">
        <f t="shared" si="7"/>
        <v>27</v>
      </c>
      <c r="T17" s="12">
        <f t="shared" si="8"/>
        <v>25</v>
      </c>
      <c r="U17" s="12">
        <v>1</v>
      </c>
      <c r="V17" s="12">
        <v>2</v>
      </c>
      <c r="W17" s="12">
        <v>13</v>
      </c>
      <c r="X17" s="12">
        <v>7</v>
      </c>
      <c r="Y17" s="12">
        <f t="shared" si="9"/>
        <v>1</v>
      </c>
      <c r="Z17" s="12">
        <f t="shared" si="5"/>
        <v>1</v>
      </c>
      <c r="AA17" s="12">
        <f t="shared" si="10"/>
        <v>4</v>
      </c>
      <c r="AB17" s="12">
        <f t="shared" si="11"/>
        <v>2</v>
      </c>
      <c r="AC17" s="12">
        <f t="shared" si="5"/>
        <v>1</v>
      </c>
      <c r="AD17" s="12">
        <f t="shared" si="12"/>
        <v>4</v>
      </c>
      <c r="AE17" s="12">
        <f t="shared" si="13"/>
        <v>47</v>
      </c>
      <c r="AF17" s="12">
        <f t="shared" si="14"/>
        <v>22</v>
      </c>
      <c r="AG17" s="12">
        <f t="shared" si="15"/>
        <v>82</v>
      </c>
    </row>
    <row r="18" spans="1:33" ht="45" x14ac:dyDescent="0.25">
      <c r="A18" s="9">
        <v>12</v>
      </c>
      <c r="B18" s="9">
        <v>131</v>
      </c>
      <c r="C18" s="10">
        <v>3025</v>
      </c>
      <c r="D18" s="11" t="s">
        <v>72</v>
      </c>
      <c r="E18" s="9" t="s">
        <v>108</v>
      </c>
      <c r="F18" s="9" t="s">
        <v>29</v>
      </c>
      <c r="G18" s="9" t="s">
        <v>119</v>
      </c>
      <c r="H18" s="12">
        <v>21</v>
      </c>
      <c r="I18" s="12">
        <f t="shared" si="0"/>
        <v>19</v>
      </c>
      <c r="J18" s="12">
        <f t="shared" si="1"/>
        <v>2</v>
      </c>
      <c r="K18" s="12">
        <f t="shared" si="2"/>
        <v>309</v>
      </c>
      <c r="L18" s="12">
        <f t="shared" si="3"/>
        <v>285</v>
      </c>
      <c r="M18" s="12">
        <f t="shared" si="4"/>
        <v>24</v>
      </c>
      <c r="N18" s="12">
        <f t="shared" si="6"/>
        <v>116</v>
      </c>
      <c r="O18" s="12">
        <v>3</v>
      </c>
      <c r="P18" s="12">
        <v>5</v>
      </c>
      <c r="Q18" s="12">
        <v>105</v>
      </c>
      <c r="R18" s="12">
        <v>3</v>
      </c>
      <c r="S18" s="12">
        <f t="shared" si="7"/>
        <v>26</v>
      </c>
      <c r="T18" s="12">
        <f t="shared" si="8"/>
        <v>24</v>
      </c>
      <c r="U18" s="12">
        <v>1</v>
      </c>
      <c r="V18" s="12">
        <v>2</v>
      </c>
      <c r="W18" s="12">
        <v>10</v>
      </c>
      <c r="X18" s="12">
        <v>6</v>
      </c>
      <c r="Y18" s="12">
        <f t="shared" si="9"/>
        <v>1</v>
      </c>
      <c r="Z18" s="12">
        <f t="shared" si="5"/>
        <v>1</v>
      </c>
      <c r="AA18" s="12">
        <f t="shared" si="10"/>
        <v>4</v>
      </c>
      <c r="AB18" s="12">
        <f t="shared" si="11"/>
        <v>2</v>
      </c>
      <c r="AC18" s="12">
        <f t="shared" si="5"/>
        <v>1</v>
      </c>
      <c r="AD18" s="12">
        <f t="shared" si="12"/>
        <v>4</v>
      </c>
      <c r="AE18" s="12">
        <f t="shared" si="13"/>
        <v>45</v>
      </c>
      <c r="AF18" s="12">
        <f t="shared" si="14"/>
        <v>21</v>
      </c>
      <c r="AG18" s="12">
        <f t="shared" si="15"/>
        <v>79</v>
      </c>
    </row>
    <row r="19" spans="1:33" ht="60" x14ac:dyDescent="0.25">
      <c r="A19" s="9">
        <v>13</v>
      </c>
      <c r="B19" s="9">
        <v>133</v>
      </c>
      <c r="C19" s="10">
        <v>2138</v>
      </c>
      <c r="D19" s="11" t="s">
        <v>30</v>
      </c>
      <c r="E19" s="9" t="s">
        <v>126</v>
      </c>
      <c r="F19" s="9" t="s">
        <v>125</v>
      </c>
      <c r="G19" s="9" t="s">
        <v>119</v>
      </c>
      <c r="H19" s="12">
        <v>17</v>
      </c>
      <c r="I19" s="12">
        <f t="shared" si="0"/>
        <v>15</v>
      </c>
      <c r="J19" s="12">
        <f t="shared" si="1"/>
        <v>2</v>
      </c>
      <c r="K19" s="12">
        <f t="shared" si="2"/>
        <v>249</v>
      </c>
      <c r="L19" s="12">
        <f t="shared" si="3"/>
        <v>225</v>
      </c>
      <c r="M19" s="12">
        <f t="shared" si="4"/>
        <v>24</v>
      </c>
      <c r="N19" s="12">
        <f t="shared" si="6"/>
        <v>116</v>
      </c>
      <c r="O19" s="12">
        <v>3</v>
      </c>
      <c r="P19" s="12">
        <v>5</v>
      </c>
      <c r="Q19" s="12">
        <v>105</v>
      </c>
      <c r="R19" s="12">
        <v>3</v>
      </c>
      <c r="S19" s="12">
        <f t="shared" si="7"/>
        <v>22</v>
      </c>
      <c r="T19" s="12">
        <f t="shared" si="8"/>
        <v>20</v>
      </c>
      <c r="U19" s="12">
        <v>1</v>
      </c>
      <c r="V19" s="12">
        <v>2</v>
      </c>
      <c r="W19" s="12">
        <v>9</v>
      </c>
      <c r="X19" s="12">
        <v>6</v>
      </c>
      <c r="Y19" s="12">
        <f t="shared" si="9"/>
        <v>1</v>
      </c>
      <c r="Z19" s="12">
        <f t="shared" si="5"/>
        <v>1</v>
      </c>
      <c r="AA19" s="12">
        <f t="shared" si="10"/>
        <v>4</v>
      </c>
      <c r="AB19" s="12">
        <f t="shared" si="11"/>
        <v>2</v>
      </c>
      <c r="AC19" s="12">
        <f t="shared" si="5"/>
        <v>1</v>
      </c>
      <c r="AD19" s="12">
        <f t="shared" si="12"/>
        <v>4</v>
      </c>
      <c r="AE19" s="12">
        <f t="shared" si="13"/>
        <v>37</v>
      </c>
      <c r="AF19" s="12">
        <f t="shared" si="14"/>
        <v>17</v>
      </c>
      <c r="AG19" s="12">
        <f t="shared" si="15"/>
        <v>67</v>
      </c>
    </row>
    <row r="20" spans="1:33" ht="45" x14ac:dyDescent="0.25">
      <c r="A20" s="9">
        <v>14</v>
      </c>
      <c r="B20" s="9">
        <v>134</v>
      </c>
      <c r="C20" s="10">
        <v>2188</v>
      </c>
      <c r="D20" s="11" t="s">
        <v>31</v>
      </c>
      <c r="E20" s="9" t="s">
        <v>98</v>
      </c>
      <c r="F20" s="9" t="s">
        <v>32</v>
      </c>
      <c r="G20" s="9" t="s">
        <v>119</v>
      </c>
      <c r="H20" s="12">
        <v>25</v>
      </c>
      <c r="I20" s="12">
        <f t="shared" si="0"/>
        <v>23</v>
      </c>
      <c r="J20" s="12">
        <f t="shared" si="1"/>
        <v>2</v>
      </c>
      <c r="K20" s="12">
        <f t="shared" si="2"/>
        <v>369</v>
      </c>
      <c r="L20" s="12">
        <f t="shared" si="3"/>
        <v>345</v>
      </c>
      <c r="M20" s="12">
        <f t="shared" si="4"/>
        <v>24</v>
      </c>
      <c r="N20" s="12">
        <f t="shared" si="6"/>
        <v>116</v>
      </c>
      <c r="O20" s="12">
        <v>3</v>
      </c>
      <c r="P20" s="12">
        <v>5</v>
      </c>
      <c r="Q20" s="12">
        <v>105</v>
      </c>
      <c r="R20" s="12">
        <v>3</v>
      </c>
      <c r="S20" s="12">
        <f t="shared" si="7"/>
        <v>30</v>
      </c>
      <c r="T20" s="12">
        <f t="shared" si="8"/>
        <v>28</v>
      </c>
      <c r="U20" s="12">
        <v>1</v>
      </c>
      <c r="V20" s="12">
        <v>2</v>
      </c>
      <c r="W20" s="12">
        <v>13</v>
      </c>
      <c r="X20" s="12">
        <v>7</v>
      </c>
      <c r="Y20" s="12">
        <f t="shared" si="9"/>
        <v>1</v>
      </c>
      <c r="Z20" s="12">
        <f t="shared" si="5"/>
        <v>1</v>
      </c>
      <c r="AA20" s="12">
        <f t="shared" si="10"/>
        <v>4</v>
      </c>
      <c r="AB20" s="12">
        <f t="shared" si="11"/>
        <v>2</v>
      </c>
      <c r="AC20" s="12">
        <f t="shared" si="5"/>
        <v>1</v>
      </c>
      <c r="AD20" s="12">
        <f t="shared" si="12"/>
        <v>4</v>
      </c>
      <c r="AE20" s="12">
        <f t="shared" si="13"/>
        <v>53</v>
      </c>
      <c r="AF20" s="12">
        <f t="shared" si="14"/>
        <v>25</v>
      </c>
      <c r="AG20" s="12">
        <f t="shared" si="15"/>
        <v>91</v>
      </c>
    </row>
    <row r="21" spans="1:33" ht="45" x14ac:dyDescent="0.25">
      <c r="A21" s="9">
        <v>15</v>
      </c>
      <c r="B21" s="9">
        <v>137</v>
      </c>
      <c r="C21" s="10">
        <v>2755</v>
      </c>
      <c r="D21" s="11" t="s">
        <v>80</v>
      </c>
      <c r="E21" s="9" t="s">
        <v>100</v>
      </c>
      <c r="F21" s="9" t="s">
        <v>34</v>
      </c>
      <c r="G21" s="9" t="s">
        <v>119</v>
      </c>
      <c r="H21" s="12">
        <v>24</v>
      </c>
      <c r="I21" s="12">
        <f t="shared" si="0"/>
        <v>22</v>
      </c>
      <c r="J21" s="12">
        <f t="shared" si="1"/>
        <v>2</v>
      </c>
      <c r="K21" s="12">
        <f t="shared" si="2"/>
        <v>354</v>
      </c>
      <c r="L21" s="12">
        <f t="shared" si="3"/>
        <v>330</v>
      </c>
      <c r="M21" s="12">
        <f t="shared" si="4"/>
        <v>24</v>
      </c>
      <c r="N21" s="12">
        <f t="shared" si="6"/>
        <v>116</v>
      </c>
      <c r="O21" s="12">
        <v>3</v>
      </c>
      <c r="P21" s="12">
        <v>5</v>
      </c>
      <c r="Q21" s="12">
        <v>105</v>
      </c>
      <c r="R21" s="12">
        <v>3</v>
      </c>
      <c r="S21" s="12">
        <f t="shared" si="7"/>
        <v>29</v>
      </c>
      <c r="T21" s="12">
        <f t="shared" si="8"/>
        <v>27</v>
      </c>
      <c r="U21" s="12">
        <v>1</v>
      </c>
      <c r="V21" s="12">
        <v>2</v>
      </c>
      <c r="W21" s="12">
        <v>14</v>
      </c>
      <c r="X21" s="12">
        <v>7</v>
      </c>
      <c r="Y21" s="12">
        <f t="shared" si="9"/>
        <v>1</v>
      </c>
      <c r="Z21" s="12">
        <f t="shared" si="5"/>
        <v>1</v>
      </c>
      <c r="AA21" s="12">
        <f t="shared" si="10"/>
        <v>4</v>
      </c>
      <c r="AB21" s="12">
        <f t="shared" si="11"/>
        <v>2</v>
      </c>
      <c r="AC21" s="12">
        <f t="shared" si="5"/>
        <v>1</v>
      </c>
      <c r="AD21" s="12">
        <f t="shared" si="12"/>
        <v>4</v>
      </c>
      <c r="AE21" s="12">
        <f t="shared" si="13"/>
        <v>51</v>
      </c>
      <c r="AF21" s="12">
        <f t="shared" si="14"/>
        <v>24</v>
      </c>
      <c r="AG21" s="12">
        <f t="shared" si="15"/>
        <v>88</v>
      </c>
    </row>
    <row r="22" spans="1:33" ht="45" x14ac:dyDescent="0.25">
      <c r="A22" s="9">
        <v>16</v>
      </c>
      <c r="B22" s="9">
        <v>137</v>
      </c>
      <c r="C22" s="10">
        <v>2760</v>
      </c>
      <c r="D22" s="11" t="s">
        <v>35</v>
      </c>
      <c r="E22" s="9" t="s">
        <v>109</v>
      </c>
      <c r="F22" s="9" t="s">
        <v>34</v>
      </c>
      <c r="G22" s="9" t="s">
        <v>119</v>
      </c>
      <c r="H22" s="12">
        <v>23</v>
      </c>
      <c r="I22" s="12">
        <f t="shared" si="0"/>
        <v>21</v>
      </c>
      <c r="J22" s="12">
        <f t="shared" si="1"/>
        <v>2</v>
      </c>
      <c r="K22" s="12">
        <f t="shared" si="2"/>
        <v>339</v>
      </c>
      <c r="L22" s="12">
        <f t="shared" si="3"/>
        <v>315</v>
      </c>
      <c r="M22" s="12">
        <f t="shared" si="4"/>
        <v>24</v>
      </c>
      <c r="N22" s="12">
        <f t="shared" si="6"/>
        <v>116</v>
      </c>
      <c r="O22" s="12">
        <v>3</v>
      </c>
      <c r="P22" s="12">
        <v>5</v>
      </c>
      <c r="Q22" s="12">
        <v>105</v>
      </c>
      <c r="R22" s="12">
        <v>3</v>
      </c>
      <c r="S22" s="12">
        <f t="shared" si="7"/>
        <v>28</v>
      </c>
      <c r="T22" s="12">
        <f t="shared" si="8"/>
        <v>26</v>
      </c>
      <c r="U22" s="12">
        <v>1</v>
      </c>
      <c r="V22" s="12">
        <v>2</v>
      </c>
      <c r="W22" s="12">
        <v>15</v>
      </c>
      <c r="X22" s="12">
        <v>8</v>
      </c>
      <c r="Y22" s="12">
        <f t="shared" si="9"/>
        <v>1</v>
      </c>
      <c r="Z22" s="12">
        <f t="shared" si="9"/>
        <v>1</v>
      </c>
      <c r="AA22" s="12">
        <f t="shared" si="10"/>
        <v>4</v>
      </c>
      <c r="AB22" s="12">
        <f t="shared" si="11"/>
        <v>2</v>
      </c>
      <c r="AC22" s="12">
        <f t="shared" si="9"/>
        <v>1</v>
      </c>
      <c r="AD22" s="12">
        <f t="shared" si="12"/>
        <v>4</v>
      </c>
      <c r="AE22" s="12">
        <f t="shared" si="13"/>
        <v>49</v>
      </c>
      <c r="AF22" s="12">
        <f t="shared" si="14"/>
        <v>23</v>
      </c>
      <c r="AG22" s="12">
        <f t="shared" si="15"/>
        <v>85</v>
      </c>
    </row>
    <row r="23" spans="1:33" ht="45" x14ac:dyDescent="0.25">
      <c r="A23" s="9">
        <v>17</v>
      </c>
      <c r="B23" s="9">
        <v>137</v>
      </c>
      <c r="C23" s="10">
        <v>2161</v>
      </c>
      <c r="D23" s="11" t="s">
        <v>36</v>
      </c>
      <c r="E23" s="9" t="s">
        <v>99</v>
      </c>
      <c r="F23" s="9" t="s">
        <v>33</v>
      </c>
      <c r="G23" s="9" t="s">
        <v>119</v>
      </c>
      <c r="H23" s="12">
        <v>25</v>
      </c>
      <c r="I23" s="12">
        <f t="shared" si="0"/>
        <v>23</v>
      </c>
      <c r="J23" s="12">
        <f t="shared" si="1"/>
        <v>2</v>
      </c>
      <c r="K23" s="12">
        <f t="shared" si="2"/>
        <v>369</v>
      </c>
      <c r="L23" s="12">
        <f t="shared" si="3"/>
        <v>345</v>
      </c>
      <c r="M23" s="12">
        <f t="shared" si="4"/>
        <v>24</v>
      </c>
      <c r="N23" s="12">
        <f t="shared" si="6"/>
        <v>116</v>
      </c>
      <c r="O23" s="12">
        <v>3</v>
      </c>
      <c r="P23" s="12">
        <v>5</v>
      </c>
      <c r="Q23" s="12">
        <v>105</v>
      </c>
      <c r="R23" s="12">
        <v>3</v>
      </c>
      <c r="S23" s="12">
        <f t="shared" si="7"/>
        <v>30</v>
      </c>
      <c r="T23" s="12">
        <f t="shared" si="8"/>
        <v>28</v>
      </c>
      <c r="U23" s="12">
        <v>1</v>
      </c>
      <c r="V23" s="12">
        <v>2</v>
      </c>
      <c r="W23" s="12">
        <v>13</v>
      </c>
      <c r="X23" s="12">
        <v>7</v>
      </c>
      <c r="Y23" s="12">
        <f t="shared" si="9"/>
        <v>1</v>
      </c>
      <c r="Z23" s="12">
        <f t="shared" si="9"/>
        <v>1</v>
      </c>
      <c r="AA23" s="12">
        <f t="shared" si="10"/>
        <v>4</v>
      </c>
      <c r="AB23" s="12">
        <f t="shared" si="11"/>
        <v>2</v>
      </c>
      <c r="AC23" s="12">
        <f t="shared" si="9"/>
        <v>1</v>
      </c>
      <c r="AD23" s="12">
        <f t="shared" si="12"/>
        <v>4</v>
      </c>
      <c r="AE23" s="12">
        <f t="shared" si="13"/>
        <v>53</v>
      </c>
      <c r="AF23" s="12">
        <f t="shared" si="14"/>
        <v>25</v>
      </c>
      <c r="AG23" s="12">
        <f t="shared" si="15"/>
        <v>91</v>
      </c>
    </row>
    <row r="24" spans="1:33" ht="45" x14ac:dyDescent="0.25">
      <c r="A24" s="9">
        <v>18</v>
      </c>
      <c r="B24" s="9">
        <v>138</v>
      </c>
      <c r="C24" s="10">
        <v>2163</v>
      </c>
      <c r="D24" s="11" t="s">
        <v>38</v>
      </c>
      <c r="E24" s="9" t="s">
        <v>101</v>
      </c>
      <c r="F24" s="9" t="s">
        <v>37</v>
      </c>
      <c r="G24" s="9" t="s">
        <v>119</v>
      </c>
      <c r="H24" s="12">
        <v>27</v>
      </c>
      <c r="I24" s="12">
        <f t="shared" si="0"/>
        <v>25</v>
      </c>
      <c r="J24" s="12">
        <f t="shared" si="1"/>
        <v>2</v>
      </c>
      <c r="K24" s="12">
        <f t="shared" si="2"/>
        <v>399</v>
      </c>
      <c r="L24" s="12">
        <f t="shared" si="3"/>
        <v>375</v>
      </c>
      <c r="M24" s="12">
        <f t="shared" si="4"/>
        <v>24</v>
      </c>
      <c r="N24" s="12">
        <f t="shared" si="6"/>
        <v>116</v>
      </c>
      <c r="O24" s="12">
        <v>3</v>
      </c>
      <c r="P24" s="12">
        <v>5</v>
      </c>
      <c r="Q24" s="12">
        <v>105</v>
      </c>
      <c r="R24" s="12">
        <v>3</v>
      </c>
      <c r="S24" s="12">
        <f t="shared" si="7"/>
        <v>32</v>
      </c>
      <c r="T24" s="12">
        <f t="shared" si="8"/>
        <v>30</v>
      </c>
      <c r="U24" s="12">
        <v>1</v>
      </c>
      <c r="V24" s="12">
        <v>2</v>
      </c>
      <c r="W24" s="12">
        <v>14</v>
      </c>
      <c r="X24" s="12">
        <v>8</v>
      </c>
      <c r="Y24" s="12">
        <f t="shared" si="9"/>
        <v>1</v>
      </c>
      <c r="Z24" s="12">
        <f t="shared" si="9"/>
        <v>1</v>
      </c>
      <c r="AA24" s="12">
        <f t="shared" si="10"/>
        <v>4</v>
      </c>
      <c r="AB24" s="12">
        <f t="shared" si="11"/>
        <v>2</v>
      </c>
      <c r="AC24" s="12">
        <f t="shared" si="9"/>
        <v>1</v>
      </c>
      <c r="AD24" s="12">
        <f t="shared" si="12"/>
        <v>4</v>
      </c>
      <c r="AE24" s="12">
        <f t="shared" si="13"/>
        <v>57</v>
      </c>
      <c r="AF24" s="12">
        <f t="shared" si="14"/>
        <v>27</v>
      </c>
      <c r="AG24" s="12">
        <f t="shared" si="15"/>
        <v>97</v>
      </c>
    </row>
    <row r="25" spans="1:33" ht="45" x14ac:dyDescent="0.25">
      <c r="A25" s="9">
        <v>19</v>
      </c>
      <c r="B25" s="9">
        <v>142</v>
      </c>
      <c r="C25" s="10">
        <v>2195</v>
      </c>
      <c r="D25" s="11" t="s">
        <v>40</v>
      </c>
      <c r="E25" s="9" t="s">
        <v>102</v>
      </c>
      <c r="F25" s="9" t="s">
        <v>39</v>
      </c>
      <c r="G25" s="9" t="s">
        <v>119</v>
      </c>
      <c r="H25" s="12">
        <v>22</v>
      </c>
      <c r="I25" s="12">
        <f t="shared" si="0"/>
        <v>20</v>
      </c>
      <c r="J25" s="12">
        <f t="shared" si="1"/>
        <v>2</v>
      </c>
      <c r="K25" s="12">
        <f t="shared" si="2"/>
        <v>324</v>
      </c>
      <c r="L25" s="12">
        <f t="shared" si="3"/>
        <v>300</v>
      </c>
      <c r="M25" s="12">
        <f t="shared" si="4"/>
        <v>24</v>
      </c>
      <c r="N25" s="12">
        <f t="shared" si="6"/>
        <v>116</v>
      </c>
      <c r="O25" s="12">
        <v>3</v>
      </c>
      <c r="P25" s="12">
        <v>5</v>
      </c>
      <c r="Q25" s="12">
        <v>105</v>
      </c>
      <c r="R25" s="12">
        <v>3</v>
      </c>
      <c r="S25" s="12">
        <f t="shared" si="7"/>
        <v>27</v>
      </c>
      <c r="T25" s="12">
        <f t="shared" si="8"/>
        <v>25</v>
      </c>
      <c r="U25" s="12">
        <v>1</v>
      </c>
      <c r="V25" s="12">
        <v>2</v>
      </c>
      <c r="W25" s="12">
        <v>14</v>
      </c>
      <c r="X25" s="12">
        <v>8</v>
      </c>
      <c r="Y25" s="12">
        <f t="shared" si="9"/>
        <v>1</v>
      </c>
      <c r="Z25" s="12">
        <f t="shared" si="9"/>
        <v>1</v>
      </c>
      <c r="AA25" s="12">
        <f t="shared" si="10"/>
        <v>4</v>
      </c>
      <c r="AB25" s="12">
        <f t="shared" si="11"/>
        <v>2</v>
      </c>
      <c r="AC25" s="12">
        <f t="shared" si="9"/>
        <v>1</v>
      </c>
      <c r="AD25" s="12">
        <f t="shared" si="12"/>
        <v>4</v>
      </c>
      <c r="AE25" s="12">
        <f t="shared" si="13"/>
        <v>47</v>
      </c>
      <c r="AF25" s="12">
        <f t="shared" si="14"/>
        <v>22</v>
      </c>
      <c r="AG25" s="12">
        <f t="shared" si="15"/>
        <v>82</v>
      </c>
    </row>
    <row r="26" spans="1:33" ht="45" x14ac:dyDescent="0.25">
      <c r="A26" s="9">
        <v>20</v>
      </c>
      <c r="B26" s="9">
        <v>142</v>
      </c>
      <c r="C26" s="10">
        <v>2196</v>
      </c>
      <c r="D26" s="11" t="s">
        <v>41</v>
      </c>
      <c r="E26" s="9" t="s">
        <v>110</v>
      </c>
      <c r="F26" s="9" t="s">
        <v>39</v>
      </c>
      <c r="G26" s="9" t="s">
        <v>119</v>
      </c>
      <c r="H26" s="12">
        <v>20</v>
      </c>
      <c r="I26" s="12">
        <f t="shared" si="0"/>
        <v>18</v>
      </c>
      <c r="J26" s="12">
        <f t="shared" si="1"/>
        <v>2</v>
      </c>
      <c r="K26" s="12">
        <f t="shared" si="2"/>
        <v>294</v>
      </c>
      <c r="L26" s="12">
        <f t="shared" si="3"/>
        <v>270</v>
      </c>
      <c r="M26" s="12">
        <f t="shared" si="4"/>
        <v>24</v>
      </c>
      <c r="N26" s="12">
        <f t="shared" si="6"/>
        <v>116</v>
      </c>
      <c r="O26" s="12">
        <v>3</v>
      </c>
      <c r="P26" s="12">
        <v>5</v>
      </c>
      <c r="Q26" s="12">
        <v>105</v>
      </c>
      <c r="R26" s="12">
        <v>3</v>
      </c>
      <c r="S26" s="12">
        <f t="shared" si="7"/>
        <v>25</v>
      </c>
      <c r="T26" s="12">
        <f t="shared" si="8"/>
        <v>23</v>
      </c>
      <c r="U26" s="12">
        <v>1</v>
      </c>
      <c r="V26" s="12">
        <v>2</v>
      </c>
      <c r="W26" s="12">
        <v>0</v>
      </c>
      <c r="X26" s="12">
        <v>0</v>
      </c>
      <c r="Y26" s="12">
        <f t="shared" si="9"/>
        <v>1</v>
      </c>
      <c r="Z26" s="12">
        <f t="shared" si="9"/>
        <v>1</v>
      </c>
      <c r="AA26" s="12">
        <f t="shared" si="10"/>
        <v>4</v>
      </c>
      <c r="AB26" s="12">
        <f t="shared" si="11"/>
        <v>2</v>
      </c>
      <c r="AC26" s="12">
        <f t="shared" si="9"/>
        <v>1</v>
      </c>
      <c r="AD26" s="12">
        <f t="shared" si="12"/>
        <v>4</v>
      </c>
      <c r="AE26" s="12">
        <f t="shared" si="13"/>
        <v>43</v>
      </c>
      <c r="AF26" s="12">
        <f t="shared" si="14"/>
        <v>20</v>
      </c>
      <c r="AG26" s="12">
        <f t="shared" si="15"/>
        <v>76</v>
      </c>
    </row>
    <row r="27" spans="1:33" ht="60" x14ac:dyDescent="0.25">
      <c r="A27" s="9">
        <v>21</v>
      </c>
      <c r="B27" s="9">
        <v>143</v>
      </c>
      <c r="C27" s="10">
        <v>2805</v>
      </c>
      <c r="D27" s="11" t="s">
        <v>42</v>
      </c>
      <c r="E27" s="9" t="s">
        <v>103</v>
      </c>
      <c r="F27" s="9" t="s">
        <v>74</v>
      </c>
      <c r="G27" s="9" t="s">
        <v>119</v>
      </c>
      <c r="H27" s="12">
        <v>22</v>
      </c>
      <c r="I27" s="12">
        <f t="shared" si="0"/>
        <v>20</v>
      </c>
      <c r="J27" s="12">
        <f t="shared" si="1"/>
        <v>2</v>
      </c>
      <c r="K27" s="12">
        <f t="shared" si="2"/>
        <v>324</v>
      </c>
      <c r="L27" s="12">
        <f t="shared" si="3"/>
        <v>300</v>
      </c>
      <c r="M27" s="12">
        <f t="shared" si="4"/>
        <v>24</v>
      </c>
      <c r="N27" s="12">
        <f t="shared" si="6"/>
        <v>116</v>
      </c>
      <c r="O27" s="12">
        <v>3</v>
      </c>
      <c r="P27" s="12">
        <v>5</v>
      </c>
      <c r="Q27" s="12">
        <v>105</v>
      </c>
      <c r="R27" s="12">
        <v>3</v>
      </c>
      <c r="S27" s="12">
        <f t="shared" si="7"/>
        <v>27</v>
      </c>
      <c r="T27" s="12">
        <f t="shared" si="8"/>
        <v>25</v>
      </c>
      <c r="U27" s="12">
        <v>1</v>
      </c>
      <c r="V27" s="12">
        <v>2</v>
      </c>
      <c r="W27" s="12">
        <v>14</v>
      </c>
      <c r="X27" s="12">
        <v>8</v>
      </c>
      <c r="Y27" s="12">
        <f t="shared" si="9"/>
        <v>1</v>
      </c>
      <c r="Z27" s="12">
        <f t="shared" si="9"/>
        <v>1</v>
      </c>
      <c r="AA27" s="12">
        <f t="shared" si="10"/>
        <v>4</v>
      </c>
      <c r="AB27" s="12">
        <f t="shared" si="11"/>
        <v>2</v>
      </c>
      <c r="AC27" s="12">
        <f t="shared" si="9"/>
        <v>1</v>
      </c>
      <c r="AD27" s="12">
        <f t="shared" si="12"/>
        <v>4</v>
      </c>
      <c r="AE27" s="12">
        <f t="shared" si="13"/>
        <v>47</v>
      </c>
      <c r="AF27" s="12">
        <f t="shared" si="14"/>
        <v>22</v>
      </c>
      <c r="AG27" s="12">
        <f t="shared" si="15"/>
        <v>82</v>
      </c>
    </row>
    <row r="28" spans="1:33" ht="45" x14ac:dyDescent="0.25">
      <c r="A28" s="9">
        <v>22</v>
      </c>
      <c r="B28" s="9">
        <v>143</v>
      </c>
      <c r="C28" s="10">
        <v>2806</v>
      </c>
      <c r="D28" s="11" t="s">
        <v>44</v>
      </c>
      <c r="E28" s="9" t="s">
        <v>111</v>
      </c>
      <c r="F28" s="9" t="s">
        <v>74</v>
      </c>
      <c r="G28" s="9" t="s">
        <v>119</v>
      </c>
      <c r="H28" s="12">
        <v>26</v>
      </c>
      <c r="I28" s="12">
        <f t="shared" si="0"/>
        <v>24</v>
      </c>
      <c r="J28" s="12">
        <f t="shared" si="1"/>
        <v>2</v>
      </c>
      <c r="K28" s="12">
        <f t="shared" si="2"/>
        <v>384</v>
      </c>
      <c r="L28" s="12">
        <f t="shared" si="3"/>
        <v>360</v>
      </c>
      <c r="M28" s="12">
        <f t="shared" si="4"/>
        <v>24</v>
      </c>
      <c r="N28" s="12">
        <f t="shared" si="6"/>
        <v>116</v>
      </c>
      <c r="O28" s="12">
        <v>3</v>
      </c>
      <c r="P28" s="12">
        <v>5</v>
      </c>
      <c r="Q28" s="12">
        <v>105</v>
      </c>
      <c r="R28" s="12">
        <v>3</v>
      </c>
      <c r="S28" s="12">
        <f t="shared" si="7"/>
        <v>31</v>
      </c>
      <c r="T28" s="12">
        <f t="shared" si="8"/>
        <v>29</v>
      </c>
      <c r="U28" s="12">
        <v>1</v>
      </c>
      <c r="V28" s="12">
        <v>2</v>
      </c>
      <c r="W28" s="12">
        <v>17</v>
      </c>
      <c r="X28" s="12">
        <v>9</v>
      </c>
      <c r="Y28" s="12">
        <f t="shared" si="9"/>
        <v>1</v>
      </c>
      <c r="Z28" s="12">
        <f t="shared" si="9"/>
        <v>1</v>
      </c>
      <c r="AA28" s="12">
        <f t="shared" si="10"/>
        <v>4</v>
      </c>
      <c r="AB28" s="12">
        <f t="shared" si="11"/>
        <v>2</v>
      </c>
      <c r="AC28" s="12">
        <f t="shared" si="9"/>
        <v>1</v>
      </c>
      <c r="AD28" s="12">
        <f t="shared" si="12"/>
        <v>4</v>
      </c>
      <c r="AE28" s="12">
        <f t="shared" si="13"/>
        <v>55</v>
      </c>
      <c r="AF28" s="12">
        <f t="shared" si="14"/>
        <v>26</v>
      </c>
      <c r="AG28" s="12">
        <f t="shared" si="15"/>
        <v>94</v>
      </c>
    </row>
    <row r="29" spans="1:33" ht="45" x14ac:dyDescent="0.25">
      <c r="A29" s="9">
        <v>23</v>
      </c>
      <c r="B29" s="9">
        <v>143</v>
      </c>
      <c r="C29" s="10">
        <v>3794</v>
      </c>
      <c r="D29" s="11" t="s">
        <v>43</v>
      </c>
      <c r="E29" s="9" t="s">
        <v>104</v>
      </c>
      <c r="F29" s="9" t="s">
        <v>45</v>
      </c>
      <c r="G29" s="9" t="s">
        <v>119</v>
      </c>
      <c r="H29" s="12">
        <v>22</v>
      </c>
      <c r="I29" s="12">
        <f t="shared" si="0"/>
        <v>20</v>
      </c>
      <c r="J29" s="12">
        <f t="shared" si="1"/>
        <v>2</v>
      </c>
      <c r="K29" s="12">
        <f t="shared" si="2"/>
        <v>324</v>
      </c>
      <c r="L29" s="12">
        <f t="shared" si="3"/>
        <v>300</v>
      </c>
      <c r="M29" s="12">
        <f t="shared" si="4"/>
        <v>24</v>
      </c>
      <c r="N29" s="12">
        <f t="shared" si="6"/>
        <v>116</v>
      </c>
      <c r="O29" s="12">
        <v>3</v>
      </c>
      <c r="P29" s="12">
        <v>5</v>
      </c>
      <c r="Q29" s="12">
        <v>105</v>
      </c>
      <c r="R29" s="12">
        <v>3</v>
      </c>
      <c r="S29" s="12">
        <f t="shared" si="7"/>
        <v>27</v>
      </c>
      <c r="T29" s="12">
        <f t="shared" si="8"/>
        <v>25</v>
      </c>
      <c r="U29" s="12">
        <v>1</v>
      </c>
      <c r="V29" s="12">
        <v>2</v>
      </c>
      <c r="W29" s="12">
        <v>14</v>
      </c>
      <c r="X29" s="12">
        <v>8</v>
      </c>
      <c r="Y29" s="12">
        <f t="shared" si="9"/>
        <v>1</v>
      </c>
      <c r="Z29" s="12">
        <f t="shared" si="9"/>
        <v>1</v>
      </c>
      <c r="AA29" s="12">
        <f t="shared" si="10"/>
        <v>4</v>
      </c>
      <c r="AB29" s="12">
        <f t="shared" si="11"/>
        <v>2</v>
      </c>
      <c r="AC29" s="12">
        <f t="shared" si="9"/>
        <v>1</v>
      </c>
      <c r="AD29" s="12">
        <f t="shared" si="12"/>
        <v>4</v>
      </c>
      <c r="AE29" s="12">
        <f t="shared" si="13"/>
        <v>47</v>
      </c>
      <c r="AF29" s="12">
        <f t="shared" si="14"/>
        <v>22</v>
      </c>
      <c r="AG29" s="12">
        <f t="shared" si="15"/>
        <v>82</v>
      </c>
    </row>
    <row r="30" spans="1:33" ht="30" x14ac:dyDescent="0.25">
      <c r="A30" s="9">
        <v>24</v>
      </c>
      <c r="B30" s="9">
        <v>144</v>
      </c>
      <c r="C30" s="10">
        <v>2277</v>
      </c>
      <c r="D30" s="11" t="s">
        <v>46</v>
      </c>
      <c r="E30" s="9" t="s">
        <v>112</v>
      </c>
      <c r="F30" s="9" t="s">
        <v>76</v>
      </c>
      <c r="G30" s="9" t="s">
        <v>119</v>
      </c>
      <c r="H30" s="12">
        <v>20</v>
      </c>
      <c r="I30" s="12">
        <f t="shared" si="0"/>
        <v>18</v>
      </c>
      <c r="J30" s="12">
        <f t="shared" si="1"/>
        <v>2</v>
      </c>
      <c r="K30" s="12">
        <f t="shared" si="2"/>
        <v>294</v>
      </c>
      <c r="L30" s="12">
        <f t="shared" si="3"/>
        <v>270</v>
      </c>
      <c r="M30" s="12">
        <f t="shared" si="4"/>
        <v>24</v>
      </c>
      <c r="N30" s="12">
        <f t="shared" si="6"/>
        <v>116</v>
      </c>
      <c r="O30" s="12">
        <v>3</v>
      </c>
      <c r="P30" s="12">
        <v>5</v>
      </c>
      <c r="Q30" s="12">
        <v>105</v>
      </c>
      <c r="R30" s="12">
        <v>3</v>
      </c>
      <c r="S30" s="12">
        <f t="shared" si="7"/>
        <v>25</v>
      </c>
      <c r="T30" s="12">
        <f t="shared" si="8"/>
        <v>23</v>
      </c>
      <c r="U30" s="12">
        <v>1</v>
      </c>
      <c r="V30" s="12">
        <v>2</v>
      </c>
      <c r="W30" s="12">
        <v>13</v>
      </c>
      <c r="X30" s="12">
        <v>7</v>
      </c>
      <c r="Y30" s="12">
        <f t="shared" si="9"/>
        <v>1</v>
      </c>
      <c r="Z30" s="12">
        <f t="shared" si="9"/>
        <v>1</v>
      </c>
      <c r="AA30" s="12">
        <f t="shared" si="10"/>
        <v>4</v>
      </c>
      <c r="AB30" s="12">
        <f t="shared" si="11"/>
        <v>2</v>
      </c>
      <c r="AC30" s="12">
        <f t="shared" si="9"/>
        <v>1</v>
      </c>
      <c r="AD30" s="12">
        <f t="shared" si="12"/>
        <v>4</v>
      </c>
      <c r="AE30" s="12">
        <f t="shared" si="13"/>
        <v>43</v>
      </c>
      <c r="AF30" s="12">
        <f t="shared" si="14"/>
        <v>20</v>
      </c>
      <c r="AG30" s="12">
        <f t="shared" si="15"/>
        <v>76</v>
      </c>
    </row>
    <row r="31" spans="1:33" ht="30" x14ac:dyDescent="0.25">
      <c r="A31" s="9">
        <v>25</v>
      </c>
      <c r="B31" s="9">
        <v>144</v>
      </c>
      <c r="C31" s="10">
        <v>2275</v>
      </c>
      <c r="D31" s="11" t="s">
        <v>85</v>
      </c>
      <c r="E31" s="9" t="s">
        <v>113</v>
      </c>
      <c r="F31" s="9" t="s">
        <v>75</v>
      </c>
      <c r="G31" s="9" t="s">
        <v>119</v>
      </c>
      <c r="H31" s="12">
        <v>22</v>
      </c>
      <c r="I31" s="12">
        <f t="shared" si="0"/>
        <v>20</v>
      </c>
      <c r="J31" s="12">
        <f t="shared" si="1"/>
        <v>2</v>
      </c>
      <c r="K31" s="12">
        <f t="shared" si="2"/>
        <v>324</v>
      </c>
      <c r="L31" s="12">
        <f t="shared" si="3"/>
        <v>300</v>
      </c>
      <c r="M31" s="12">
        <f t="shared" si="4"/>
        <v>24</v>
      </c>
      <c r="N31" s="12">
        <f t="shared" si="6"/>
        <v>116</v>
      </c>
      <c r="O31" s="12">
        <v>3</v>
      </c>
      <c r="P31" s="12">
        <v>5</v>
      </c>
      <c r="Q31" s="12">
        <v>105</v>
      </c>
      <c r="R31" s="12">
        <v>3</v>
      </c>
      <c r="S31" s="12">
        <f t="shared" si="7"/>
        <v>27</v>
      </c>
      <c r="T31" s="12">
        <f t="shared" si="8"/>
        <v>25</v>
      </c>
      <c r="U31" s="12">
        <v>1</v>
      </c>
      <c r="V31" s="12">
        <v>2</v>
      </c>
      <c r="W31" s="12">
        <v>0</v>
      </c>
      <c r="X31" s="12">
        <v>0</v>
      </c>
      <c r="Y31" s="12">
        <f t="shared" si="9"/>
        <v>1</v>
      </c>
      <c r="Z31" s="12">
        <f t="shared" si="9"/>
        <v>1</v>
      </c>
      <c r="AA31" s="12">
        <f t="shared" si="10"/>
        <v>4</v>
      </c>
      <c r="AB31" s="12">
        <f t="shared" si="11"/>
        <v>2</v>
      </c>
      <c r="AC31" s="12">
        <f t="shared" si="9"/>
        <v>1</v>
      </c>
      <c r="AD31" s="12">
        <f t="shared" si="12"/>
        <v>4</v>
      </c>
      <c r="AE31" s="12">
        <f t="shared" si="13"/>
        <v>47</v>
      </c>
      <c r="AF31" s="12">
        <f t="shared" si="14"/>
        <v>22</v>
      </c>
      <c r="AG31" s="12">
        <f t="shared" si="15"/>
        <v>82</v>
      </c>
    </row>
    <row r="32" spans="1:33" ht="30" x14ac:dyDescent="0.25">
      <c r="A32" s="9">
        <v>26</v>
      </c>
      <c r="B32" s="9">
        <v>144</v>
      </c>
      <c r="C32" s="9">
        <v>2268</v>
      </c>
      <c r="D32" s="11" t="s">
        <v>47</v>
      </c>
      <c r="E32" s="9" t="s">
        <v>114</v>
      </c>
      <c r="F32" s="9" t="s">
        <v>75</v>
      </c>
      <c r="G32" s="9" t="s">
        <v>119</v>
      </c>
      <c r="H32" s="12">
        <v>24</v>
      </c>
      <c r="I32" s="12">
        <f t="shared" si="0"/>
        <v>22</v>
      </c>
      <c r="J32" s="12">
        <f t="shared" si="1"/>
        <v>2</v>
      </c>
      <c r="K32" s="12">
        <f t="shared" si="2"/>
        <v>354</v>
      </c>
      <c r="L32" s="12">
        <f t="shared" si="3"/>
        <v>330</v>
      </c>
      <c r="M32" s="12">
        <f t="shared" si="4"/>
        <v>24</v>
      </c>
      <c r="N32" s="12">
        <f t="shared" si="6"/>
        <v>116</v>
      </c>
      <c r="O32" s="12">
        <v>3</v>
      </c>
      <c r="P32" s="12">
        <v>5</v>
      </c>
      <c r="Q32" s="12">
        <v>105</v>
      </c>
      <c r="R32" s="12">
        <v>3</v>
      </c>
      <c r="S32" s="12">
        <f t="shared" si="7"/>
        <v>29</v>
      </c>
      <c r="T32" s="12">
        <f t="shared" si="8"/>
        <v>27</v>
      </c>
      <c r="U32" s="12">
        <v>1</v>
      </c>
      <c r="V32" s="12">
        <v>2</v>
      </c>
      <c r="W32" s="12">
        <v>0</v>
      </c>
      <c r="X32" s="12">
        <v>0</v>
      </c>
      <c r="Y32" s="12">
        <f t="shared" si="9"/>
        <v>1</v>
      </c>
      <c r="Z32" s="12">
        <f t="shared" si="9"/>
        <v>1</v>
      </c>
      <c r="AA32" s="12">
        <f t="shared" si="10"/>
        <v>4</v>
      </c>
      <c r="AB32" s="12">
        <f t="shared" si="11"/>
        <v>2</v>
      </c>
      <c r="AC32" s="12">
        <f t="shared" si="9"/>
        <v>1</v>
      </c>
      <c r="AD32" s="12">
        <f t="shared" si="12"/>
        <v>4</v>
      </c>
      <c r="AE32" s="12">
        <f t="shared" si="13"/>
        <v>51</v>
      </c>
      <c r="AF32" s="12">
        <f t="shared" si="14"/>
        <v>24</v>
      </c>
      <c r="AG32" s="12">
        <f t="shared" si="15"/>
        <v>88</v>
      </c>
    </row>
    <row r="33" spans="1:33" ht="30" x14ac:dyDescent="0.25">
      <c r="A33" s="9">
        <v>27</v>
      </c>
      <c r="B33" s="9">
        <v>144</v>
      </c>
      <c r="C33" s="9">
        <v>2274</v>
      </c>
      <c r="D33" s="11" t="s">
        <v>81</v>
      </c>
      <c r="E33" s="9" t="s">
        <v>115</v>
      </c>
      <c r="F33" s="9" t="s">
        <v>77</v>
      </c>
      <c r="G33" s="9" t="s">
        <v>119</v>
      </c>
      <c r="H33" s="12">
        <v>20</v>
      </c>
      <c r="I33" s="12">
        <f t="shared" si="0"/>
        <v>18</v>
      </c>
      <c r="J33" s="12">
        <f t="shared" si="1"/>
        <v>2</v>
      </c>
      <c r="K33" s="12">
        <f t="shared" si="2"/>
        <v>294</v>
      </c>
      <c r="L33" s="12">
        <f t="shared" si="3"/>
        <v>270</v>
      </c>
      <c r="M33" s="12">
        <f t="shared" si="4"/>
        <v>24</v>
      </c>
      <c r="N33" s="12">
        <f t="shared" si="6"/>
        <v>116</v>
      </c>
      <c r="O33" s="12">
        <v>3</v>
      </c>
      <c r="P33" s="12">
        <v>5</v>
      </c>
      <c r="Q33" s="12">
        <v>105</v>
      </c>
      <c r="R33" s="12">
        <v>3</v>
      </c>
      <c r="S33" s="12">
        <f t="shared" si="7"/>
        <v>25</v>
      </c>
      <c r="T33" s="12">
        <f t="shared" si="8"/>
        <v>23</v>
      </c>
      <c r="U33" s="12">
        <v>1</v>
      </c>
      <c r="V33" s="12">
        <v>2</v>
      </c>
      <c r="W33" s="12">
        <v>13</v>
      </c>
      <c r="X33" s="12">
        <v>7</v>
      </c>
      <c r="Y33" s="12">
        <f t="shared" si="9"/>
        <v>1</v>
      </c>
      <c r="Z33" s="12">
        <f t="shared" si="9"/>
        <v>1</v>
      </c>
      <c r="AA33" s="12">
        <f t="shared" si="10"/>
        <v>4</v>
      </c>
      <c r="AB33" s="12">
        <f t="shared" si="11"/>
        <v>2</v>
      </c>
      <c r="AC33" s="12">
        <f t="shared" si="9"/>
        <v>1</v>
      </c>
      <c r="AD33" s="12">
        <f t="shared" si="12"/>
        <v>4</v>
      </c>
      <c r="AE33" s="12">
        <f t="shared" si="13"/>
        <v>43</v>
      </c>
      <c r="AF33" s="12">
        <f t="shared" si="14"/>
        <v>20</v>
      </c>
      <c r="AG33" s="12">
        <f t="shared" si="15"/>
        <v>76</v>
      </c>
    </row>
    <row r="34" spans="1:33" ht="45" x14ac:dyDescent="0.25">
      <c r="A34" s="9">
        <v>28</v>
      </c>
      <c r="B34" s="9">
        <v>147</v>
      </c>
      <c r="C34" s="9">
        <v>2757</v>
      </c>
      <c r="D34" s="11" t="s">
        <v>48</v>
      </c>
      <c r="E34" s="9" t="s">
        <v>116</v>
      </c>
      <c r="F34" s="9" t="s">
        <v>49</v>
      </c>
      <c r="G34" s="9" t="s">
        <v>119</v>
      </c>
      <c r="H34" s="12">
        <v>20</v>
      </c>
      <c r="I34" s="12">
        <f t="shared" si="0"/>
        <v>18</v>
      </c>
      <c r="J34" s="12">
        <f t="shared" si="1"/>
        <v>2</v>
      </c>
      <c r="K34" s="12">
        <f t="shared" si="2"/>
        <v>294</v>
      </c>
      <c r="L34" s="12">
        <f t="shared" si="3"/>
        <v>270</v>
      </c>
      <c r="M34" s="12">
        <f t="shared" si="4"/>
        <v>24</v>
      </c>
      <c r="N34" s="12">
        <f t="shared" si="6"/>
        <v>116</v>
      </c>
      <c r="O34" s="12">
        <v>3</v>
      </c>
      <c r="P34" s="12">
        <v>5</v>
      </c>
      <c r="Q34" s="12">
        <v>105</v>
      </c>
      <c r="R34" s="12">
        <v>3</v>
      </c>
      <c r="S34" s="12">
        <f t="shared" si="7"/>
        <v>25</v>
      </c>
      <c r="T34" s="12">
        <f t="shared" si="8"/>
        <v>23</v>
      </c>
      <c r="U34" s="12">
        <v>1</v>
      </c>
      <c r="V34" s="12">
        <v>2</v>
      </c>
      <c r="W34" s="12">
        <v>11</v>
      </c>
      <c r="X34" s="12">
        <v>7</v>
      </c>
      <c r="Y34" s="12">
        <f t="shared" si="9"/>
        <v>1</v>
      </c>
      <c r="Z34" s="12">
        <f t="shared" si="9"/>
        <v>1</v>
      </c>
      <c r="AA34" s="12">
        <f t="shared" si="10"/>
        <v>4</v>
      </c>
      <c r="AB34" s="12">
        <f t="shared" si="11"/>
        <v>2</v>
      </c>
      <c r="AC34" s="12">
        <f t="shared" si="9"/>
        <v>1</v>
      </c>
      <c r="AD34" s="12">
        <f t="shared" si="12"/>
        <v>4</v>
      </c>
      <c r="AE34" s="12">
        <f t="shared" si="13"/>
        <v>43</v>
      </c>
      <c r="AF34" s="12">
        <f t="shared" si="14"/>
        <v>20</v>
      </c>
      <c r="AG34" s="12">
        <f t="shared" si="15"/>
        <v>76</v>
      </c>
    </row>
    <row r="35" spans="1:33" ht="45" x14ac:dyDescent="0.25">
      <c r="A35" s="9">
        <v>29</v>
      </c>
      <c r="B35" s="9">
        <v>147</v>
      </c>
      <c r="C35" s="9">
        <v>2763</v>
      </c>
      <c r="D35" s="11" t="s">
        <v>50</v>
      </c>
      <c r="E35" s="9" t="s">
        <v>117</v>
      </c>
      <c r="F35" s="9" t="s">
        <v>51</v>
      </c>
      <c r="G35" s="9" t="s">
        <v>119</v>
      </c>
      <c r="H35" s="12">
        <v>24</v>
      </c>
      <c r="I35" s="12">
        <f t="shared" si="0"/>
        <v>22</v>
      </c>
      <c r="J35" s="12">
        <f t="shared" si="1"/>
        <v>2</v>
      </c>
      <c r="K35" s="12">
        <f t="shared" si="2"/>
        <v>354</v>
      </c>
      <c r="L35" s="12">
        <f t="shared" si="3"/>
        <v>330</v>
      </c>
      <c r="M35" s="12">
        <f t="shared" si="4"/>
        <v>24</v>
      </c>
      <c r="N35" s="12">
        <f t="shared" si="6"/>
        <v>116</v>
      </c>
      <c r="O35" s="12">
        <v>3</v>
      </c>
      <c r="P35" s="12">
        <v>5</v>
      </c>
      <c r="Q35" s="12">
        <v>105</v>
      </c>
      <c r="R35" s="12">
        <v>3</v>
      </c>
      <c r="S35" s="12">
        <f t="shared" si="7"/>
        <v>29</v>
      </c>
      <c r="T35" s="12">
        <f t="shared" si="8"/>
        <v>27</v>
      </c>
      <c r="U35" s="12">
        <v>1</v>
      </c>
      <c r="V35" s="12">
        <v>2</v>
      </c>
      <c r="W35" s="12">
        <v>17</v>
      </c>
      <c r="X35" s="12">
        <v>8</v>
      </c>
      <c r="Y35" s="12">
        <f t="shared" si="9"/>
        <v>1</v>
      </c>
      <c r="Z35" s="12">
        <f t="shared" si="9"/>
        <v>1</v>
      </c>
      <c r="AA35" s="12">
        <f t="shared" si="10"/>
        <v>4</v>
      </c>
      <c r="AB35" s="12">
        <f t="shared" si="11"/>
        <v>2</v>
      </c>
      <c r="AC35" s="12">
        <f t="shared" si="9"/>
        <v>1</v>
      </c>
      <c r="AD35" s="12">
        <f t="shared" si="12"/>
        <v>4</v>
      </c>
      <c r="AE35" s="12">
        <f t="shared" si="13"/>
        <v>51</v>
      </c>
      <c r="AF35" s="12">
        <f t="shared" si="14"/>
        <v>24</v>
      </c>
      <c r="AG35" s="12">
        <f t="shared" si="15"/>
        <v>88</v>
      </c>
    </row>
    <row r="36" spans="1:33" ht="45" x14ac:dyDescent="0.25">
      <c r="A36" s="9">
        <v>30</v>
      </c>
      <c r="B36" s="9">
        <v>17</v>
      </c>
      <c r="C36" s="9">
        <v>3178</v>
      </c>
      <c r="D36" s="11" t="s">
        <v>73</v>
      </c>
      <c r="E36" s="9" t="s">
        <v>118</v>
      </c>
      <c r="F36" s="9" t="s">
        <v>118</v>
      </c>
      <c r="G36" s="9" t="s">
        <v>119</v>
      </c>
      <c r="H36" s="12">
        <v>21</v>
      </c>
      <c r="I36" s="12">
        <f t="shared" si="0"/>
        <v>19</v>
      </c>
      <c r="J36" s="12">
        <f t="shared" si="1"/>
        <v>2</v>
      </c>
      <c r="K36" s="12">
        <f t="shared" si="2"/>
        <v>309</v>
      </c>
      <c r="L36" s="12">
        <f t="shared" si="3"/>
        <v>285</v>
      </c>
      <c r="M36" s="12">
        <f t="shared" si="4"/>
        <v>24</v>
      </c>
      <c r="N36" s="12">
        <f t="shared" si="6"/>
        <v>116</v>
      </c>
      <c r="O36" s="12">
        <v>3</v>
      </c>
      <c r="P36" s="12">
        <v>5</v>
      </c>
      <c r="Q36" s="12">
        <v>105</v>
      </c>
      <c r="R36" s="12">
        <v>3</v>
      </c>
      <c r="S36" s="12">
        <f t="shared" si="7"/>
        <v>26</v>
      </c>
      <c r="T36" s="12">
        <f t="shared" si="8"/>
        <v>24</v>
      </c>
      <c r="U36" s="12">
        <v>1</v>
      </c>
      <c r="V36" s="12">
        <v>2</v>
      </c>
      <c r="W36" s="12">
        <v>14</v>
      </c>
      <c r="X36" s="12">
        <v>7</v>
      </c>
      <c r="Y36" s="12">
        <f t="shared" si="9"/>
        <v>1</v>
      </c>
      <c r="Z36" s="12">
        <f t="shared" si="9"/>
        <v>1</v>
      </c>
      <c r="AA36" s="12">
        <f t="shared" si="10"/>
        <v>4</v>
      </c>
      <c r="AB36" s="12">
        <f t="shared" si="11"/>
        <v>2</v>
      </c>
      <c r="AC36" s="12">
        <f t="shared" si="9"/>
        <v>1</v>
      </c>
      <c r="AD36" s="12">
        <f t="shared" si="12"/>
        <v>4</v>
      </c>
      <c r="AE36" s="12">
        <f t="shared" si="13"/>
        <v>45</v>
      </c>
      <c r="AF36" s="12">
        <f t="shared" si="14"/>
        <v>21</v>
      </c>
      <c r="AG36" s="12">
        <f t="shared" si="15"/>
        <v>79</v>
      </c>
    </row>
    <row r="37" spans="1:33" ht="45" x14ac:dyDescent="0.25">
      <c r="A37" s="9">
        <v>31</v>
      </c>
      <c r="B37" s="9">
        <v>17</v>
      </c>
      <c r="C37" s="9">
        <v>3182</v>
      </c>
      <c r="D37" s="11" t="s">
        <v>123</v>
      </c>
      <c r="E37" s="9" t="s">
        <v>118</v>
      </c>
      <c r="F37" s="9" t="s">
        <v>124</v>
      </c>
      <c r="G37" s="9" t="s">
        <v>119</v>
      </c>
      <c r="H37" s="12">
        <v>21</v>
      </c>
      <c r="I37" s="12">
        <f t="shared" si="0"/>
        <v>19</v>
      </c>
      <c r="J37" s="12">
        <f t="shared" si="1"/>
        <v>2</v>
      </c>
      <c r="K37" s="12">
        <f t="shared" si="2"/>
        <v>309</v>
      </c>
      <c r="L37" s="12">
        <f t="shared" si="3"/>
        <v>285</v>
      </c>
      <c r="M37" s="12">
        <f t="shared" si="4"/>
        <v>24</v>
      </c>
      <c r="N37" s="12">
        <v>116</v>
      </c>
      <c r="O37" s="12">
        <v>3</v>
      </c>
      <c r="P37" s="12">
        <v>5</v>
      </c>
      <c r="Q37" s="12">
        <v>105</v>
      </c>
      <c r="R37" s="12">
        <v>3</v>
      </c>
      <c r="S37" s="12">
        <f t="shared" si="7"/>
        <v>26</v>
      </c>
      <c r="T37" s="12">
        <f t="shared" si="8"/>
        <v>24</v>
      </c>
      <c r="U37" s="12">
        <v>1</v>
      </c>
      <c r="V37" s="12">
        <v>2</v>
      </c>
      <c r="W37" s="12">
        <v>14</v>
      </c>
      <c r="X37" s="12">
        <v>7</v>
      </c>
      <c r="Y37" s="12">
        <f t="shared" si="9"/>
        <v>1</v>
      </c>
      <c r="Z37" s="12">
        <f t="shared" si="9"/>
        <v>1</v>
      </c>
      <c r="AA37" s="12">
        <f t="shared" si="10"/>
        <v>4</v>
      </c>
      <c r="AB37" s="12">
        <f t="shared" si="11"/>
        <v>2</v>
      </c>
      <c r="AC37" s="12">
        <f t="shared" si="9"/>
        <v>1</v>
      </c>
      <c r="AD37" s="12">
        <f t="shared" si="12"/>
        <v>4</v>
      </c>
      <c r="AE37" s="12">
        <f t="shared" si="13"/>
        <v>45</v>
      </c>
      <c r="AF37" s="12">
        <f t="shared" si="14"/>
        <v>21</v>
      </c>
      <c r="AG37" s="12">
        <f t="shared" si="15"/>
        <v>79</v>
      </c>
    </row>
    <row r="39" spans="1:33" ht="18.75" x14ac:dyDescent="0.3">
      <c r="D39" s="3"/>
      <c r="E39" s="3"/>
    </row>
    <row r="40" spans="1:33" ht="18.75" x14ac:dyDescent="0.3">
      <c r="D40" s="3"/>
      <c r="E40" s="3"/>
    </row>
    <row r="41" spans="1:33" ht="18.75" x14ac:dyDescent="0.3">
      <c r="D41" s="3"/>
      <c r="E41" s="3"/>
    </row>
  </sheetData>
  <autoFilter ref="A6:AG37"/>
  <mergeCells count="37">
    <mergeCell ref="G3:G5"/>
    <mergeCell ref="E3:E5"/>
    <mergeCell ref="AE4:AE5"/>
    <mergeCell ref="AF4:AF5"/>
    <mergeCell ref="AG4:AG5"/>
    <mergeCell ref="W4:X4"/>
    <mergeCell ref="Y4:Y5"/>
    <mergeCell ref="Z4:Z5"/>
    <mergeCell ref="AA4:AA5"/>
    <mergeCell ref="AB4:AB5"/>
    <mergeCell ref="AC4:AC5"/>
    <mergeCell ref="M4:M5"/>
    <mergeCell ref="N4:R4"/>
    <mergeCell ref="S4:S5"/>
    <mergeCell ref="T4:T5"/>
    <mergeCell ref="AD4:AD5"/>
    <mergeCell ref="A3:A5"/>
    <mergeCell ref="B3:B5"/>
    <mergeCell ref="C3:C5"/>
    <mergeCell ref="D3:D5"/>
    <mergeCell ref="Y3:AG3"/>
    <mergeCell ref="H4:H5"/>
    <mergeCell ref="I4:I5"/>
    <mergeCell ref="J4:J5"/>
    <mergeCell ref="K4:K5"/>
    <mergeCell ref="U4:V4"/>
    <mergeCell ref="F3:F5"/>
    <mergeCell ref="H3:J3"/>
    <mergeCell ref="K3:M3"/>
    <mergeCell ref="N3:T3"/>
    <mergeCell ref="U3:X3"/>
    <mergeCell ref="L4:L5"/>
    <mergeCell ref="A1:AG1"/>
    <mergeCell ref="A2:F2"/>
    <mergeCell ref="H2:M2"/>
    <mergeCell ref="N2:X2"/>
    <mergeCell ref="Y2:AG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ТиНАО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2024-09-06T15:47:55Z</cp:lastPrinted>
  <dcterms:created xsi:type="dcterms:W3CDTF">2023-09-01T07:45:15Z</dcterms:created>
  <dcterms:modified xsi:type="dcterms:W3CDTF">2025-11-18T11:22:05Z</dcterms:modified>
</cp:coreProperties>
</file>