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"/>
    </mc:Choice>
  </mc:AlternateContent>
  <bookViews>
    <workbookView xWindow="0" yWindow="0" windowWidth="28800" windowHeight="12330"/>
  </bookViews>
  <sheets>
    <sheet name="ЮВАО" sheetId="2" r:id="rId1"/>
  </sheets>
  <definedNames>
    <definedName name="_xlnm._FilterDatabase" localSheetId="0" hidden="1">ЮВАО!$A$6:$AG$62</definedName>
  </definedNames>
  <calcPr calcId="162913"/>
</workbook>
</file>

<file path=xl/calcChain.xml><?xml version="1.0" encoding="utf-8"?>
<calcChain xmlns="http://schemas.openxmlformats.org/spreadsheetml/2006/main">
  <c r="N57" i="2" l="1"/>
  <c r="N58" i="2"/>
  <c r="N32" i="2"/>
  <c r="N15" i="2"/>
  <c r="N11" i="2"/>
  <c r="N10" i="2"/>
  <c r="Y8" i="2" l="1"/>
  <c r="Z8" i="2"/>
  <c r="AA8" i="2"/>
  <c r="AB8" i="2"/>
  <c r="AC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B26" i="2"/>
  <c r="AC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29" i="2"/>
  <c r="Z29" i="2"/>
  <c r="AA29" i="2"/>
  <c r="AB29" i="2"/>
  <c r="AC29" i="2"/>
  <c r="AD29" i="2"/>
  <c r="AE29" i="2"/>
  <c r="AF29" i="2"/>
  <c r="Y30" i="2"/>
  <c r="Z30" i="2"/>
  <c r="AA30" i="2"/>
  <c r="AB30" i="2"/>
  <c r="AC30" i="2"/>
  <c r="AD30" i="2"/>
  <c r="AE30" i="2"/>
  <c r="AF30" i="2"/>
  <c r="Y31" i="2"/>
  <c r="Z31" i="2"/>
  <c r="AA31" i="2"/>
  <c r="AB31" i="2"/>
  <c r="AC31" i="2"/>
  <c r="AD31" i="2"/>
  <c r="AE31" i="2"/>
  <c r="AF31" i="2"/>
  <c r="Y32" i="2"/>
  <c r="Z32" i="2"/>
  <c r="AA32" i="2"/>
  <c r="AB32" i="2"/>
  <c r="AC32" i="2"/>
  <c r="AD32" i="2"/>
  <c r="AE32" i="2"/>
  <c r="AF32" i="2"/>
  <c r="Y33" i="2"/>
  <c r="Z33" i="2"/>
  <c r="AA33" i="2"/>
  <c r="AB33" i="2"/>
  <c r="AC33" i="2"/>
  <c r="AD33" i="2"/>
  <c r="AE33" i="2"/>
  <c r="AF33" i="2"/>
  <c r="Y34" i="2"/>
  <c r="Z34" i="2"/>
  <c r="AA34" i="2"/>
  <c r="AB34" i="2"/>
  <c r="AC34" i="2"/>
  <c r="AD34" i="2"/>
  <c r="AE34" i="2"/>
  <c r="AF34" i="2"/>
  <c r="Y35" i="2"/>
  <c r="Z35" i="2"/>
  <c r="AA35" i="2"/>
  <c r="AB35" i="2"/>
  <c r="AC35" i="2"/>
  <c r="AD35" i="2"/>
  <c r="AE35" i="2"/>
  <c r="AF35" i="2"/>
  <c r="Y36" i="2"/>
  <c r="Z36" i="2"/>
  <c r="AA36" i="2"/>
  <c r="AB36" i="2"/>
  <c r="AC36" i="2"/>
  <c r="AD36" i="2"/>
  <c r="AE36" i="2"/>
  <c r="AF36" i="2"/>
  <c r="Y37" i="2"/>
  <c r="Z37" i="2"/>
  <c r="AA37" i="2"/>
  <c r="AB37" i="2"/>
  <c r="AC37" i="2"/>
  <c r="AD37" i="2"/>
  <c r="AE37" i="2"/>
  <c r="AF37" i="2"/>
  <c r="Y38" i="2"/>
  <c r="Z38" i="2"/>
  <c r="AA38" i="2"/>
  <c r="AB38" i="2"/>
  <c r="AC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7" i="2"/>
  <c r="Z47" i="2"/>
  <c r="AA47" i="2"/>
  <c r="AB47" i="2"/>
  <c r="AC47" i="2"/>
  <c r="AD47" i="2"/>
  <c r="AE47" i="2"/>
  <c r="AF47" i="2"/>
  <c r="Y48" i="2"/>
  <c r="Z48" i="2"/>
  <c r="AA48" i="2"/>
  <c r="AB48" i="2"/>
  <c r="AC48" i="2"/>
  <c r="AD48" i="2"/>
  <c r="AE48" i="2"/>
  <c r="AF48" i="2"/>
  <c r="Y49" i="2"/>
  <c r="Z49" i="2"/>
  <c r="AA49" i="2"/>
  <c r="AB49" i="2"/>
  <c r="AC49" i="2"/>
  <c r="AD49" i="2"/>
  <c r="AE49" i="2"/>
  <c r="AF49" i="2"/>
  <c r="Y50" i="2"/>
  <c r="Z50" i="2"/>
  <c r="AA50" i="2"/>
  <c r="AB50" i="2"/>
  <c r="AC50" i="2"/>
  <c r="AD50" i="2"/>
  <c r="AE50" i="2"/>
  <c r="AF50" i="2"/>
  <c r="Y51" i="2"/>
  <c r="Z51" i="2"/>
  <c r="AA51" i="2"/>
  <c r="AB51" i="2"/>
  <c r="AC51" i="2"/>
  <c r="AD51" i="2"/>
  <c r="AE51" i="2"/>
  <c r="AF51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Y56" i="2"/>
  <c r="Z56" i="2"/>
  <c r="AA56" i="2"/>
  <c r="AB56" i="2"/>
  <c r="AC56" i="2"/>
  <c r="AD56" i="2"/>
  <c r="AE56" i="2"/>
  <c r="AF56" i="2"/>
  <c r="Y57" i="2"/>
  <c r="Z57" i="2"/>
  <c r="AA57" i="2"/>
  <c r="AB57" i="2"/>
  <c r="AC57" i="2"/>
  <c r="AD57" i="2"/>
  <c r="AE57" i="2"/>
  <c r="AF57" i="2"/>
  <c r="Y58" i="2"/>
  <c r="Z58" i="2"/>
  <c r="AA58" i="2"/>
  <c r="AB58" i="2"/>
  <c r="AC58" i="2"/>
  <c r="AD58" i="2"/>
  <c r="AE58" i="2"/>
  <c r="AF58" i="2"/>
  <c r="Y59" i="2"/>
  <c r="Z59" i="2"/>
  <c r="AA59" i="2"/>
  <c r="AB59" i="2"/>
  <c r="AC59" i="2"/>
  <c r="AD59" i="2"/>
  <c r="AE59" i="2"/>
  <c r="AF59" i="2"/>
  <c r="Y60" i="2"/>
  <c r="Z60" i="2"/>
  <c r="AA60" i="2"/>
  <c r="AB60" i="2"/>
  <c r="AC60" i="2"/>
  <c r="AD60" i="2"/>
  <c r="AE60" i="2"/>
  <c r="AF60" i="2"/>
  <c r="Y61" i="2"/>
  <c r="Z61" i="2"/>
  <c r="AA61" i="2"/>
  <c r="AB61" i="2"/>
  <c r="AC61" i="2"/>
  <c r="AD61" i="2"/>
  <c r="AE61" i="2"/>
  <c r="AF61" i="2"/>
  <c r="Y62" i="2"/>
  <c r="Z62" i="2"/>
  <c r="AA62" i="2"/>
  <c r="AB62" i="2"/>
  <c r="AC62" i="2"/>
  <c r="AD62" i="2"/>
  <c r="AE62" i="2"/>
  <c r="AF62" i="2"/>
  <c r="AF7" i="2"/>
  <c r="AE7" i="2"/>
  <c r="AD7" i="2"/>
  <c r="AB7" i="2"/>
  <c r="AA7" i="2"/>
  <c r="Z7" i="2"/>
  <c r="AC7" i="2"/>
  <c r="Y7" i="2"/>
  <c r="AG14" i="2" l="1"/>
  <c r="AG30" i="2"/>
  <c r="AG27" i="2"/>
  <c r="AG26" i="2"/>
  <c r="AG58" i="2"/>
  <c r="AG7" i="2"/>
  <c r="AG18" i="2"/>
  <c r="AG38" i="2"/>
  <c r="AG49" i="2"/>
  <c r="AG46" i="2"/>
  <c r="AG34" i="2"/>
  <c r="AG42" i="2"/>
  <c r="AG62" i="2"/>
  <c r="AG50" i="2"/>
  <c r="AG54" i="2"/>
  <c r="AG43" i="2"/>
  <c r="AG24" i="2"/>
  <c r="AG21" i="2"/>
  <c r="AG56" i="2"/>
  <c r="AG40" i="2"/>
  <c r="AG37" i="2"/>
  <c r="AG15" i="2"/>
  <c r="AG53" i="2"/>
  <c r="AG31" i="2"/>
  <c r="AG12" i="2"/>
  <c r="AG10" i="2"/>
  <c r="AG9" i="2"/>
  <c r="AG59" i="2"/>
  <c r="AG47" i="2"/>
  <c r="AG28" i="2"/>
  <c r="AG60" i="2"/>
  <c r="AG44" i="2"/>
  <c r="AG25" i="2"/>
  <c r="AG19" i="2"/>
  <c r="AG57" i="2"/>
  <c r="AG41" i="2"/>
  <c r="AG35" i="2"/>
  <c r="AG16" i="2"/>
  <c r="AG51" i="2"/>
  <c r="AG32" i="2"/>
  <c r="AG13" i="2"/>
  <c r="AG48" i="2"/>
  <c r="AG29" i="2"/>
  <c r="AG61" i="2"/>
  <c r="AG45" i="2"/>
  <c r="AG23" i="2"/>
  <c r="AG20" i="2"/>
  <c r="AG55" i="2"/>
  <c r="AG39" i="2"/>
  <c r="AG36" i="2"/>
  <c r="AG22" i="2"/>
  <c r="AG17" i="2"/>
  <c r="AG52" i="2"/>
  <c r="AG33" i="2"/>
  <c r="AG11" i="2"/>
  <c r="AG8" i="2"/>
  <c r="W6" i="2"/>
  <c r="V6" i="2"/>
  <c r="U6" i="2"/>
  <c r="R6" i="2"/>
  <c r="Q6" i="2"/>
  <c r="P6" i="2"/>
  <c r="O6" i="2"/>
  <c r="I8" i="2"/>
  <c r="I9" i="2"/>
  <c r="H6" i="2"/>
  <c r="I11" i="2" l="1"/>
  <c r="J11" i="2" s="1"/>
  <c r="I32" i="2"/>
  <c r="J32" i="2" s="1"/>
  <c r="I57" i="2"/>
  <c r="J57" i="2" s="1"/>
  <c r="I58" i="2"/>
  <c r="J58" i="2" s="1"/>
  <c r="AE6" i="2" l="1"/>
  <c r="I15" i="2" l="1"/>
  <c r="J15" i="2" s="1"/>
  <c r="M15" i="2" s="1"/>
  <c r="K15" i="2"/>
  <c r="S15" i="2"/>
  <c r="T15" i="2"/>
  <c r="L15" i="2" l="1"/>
  <c r="X30" i="2"/>
  <c r="T30" i="2"/>
  <c r="S30" i="2"/>
  <c r="N30" i="2"/>
  <c r="K30" i="2"/>
  <c r="I30" i="2"/>
  <c r="L30" i="2" s="1"/>
  <c r="J30" i="2" l="1"/>
  <c r="M30" i="2" s="1"/>
  <c r="N62" i="2"/>
  <c r="N61" i="2"/>
  <c r="N59" i="2"/>
  <c r="N54" i="2"/>
  <c r="N56" i="2"/>
  <c r="N55" i="2"/>
  <c r="N52" i="2"/>
  <c r="N51" i="2"/>
  <c r="N50" i="2"/>
  <c r="N49" i="2"/>
  <c r="N47" i="2"/>
  <c r="N43" i="2"/>
  <c r="N46" i="2"/>
  <c r="N44" i="2"/>
  <c r="N48" i="2"/>
  <c r="N45" i="2"/>
  <c r="N42" i="2"/>
  <c r="N31" i="2"/>
  <c r="N36" i="2"/>
  <c r="N33" i="2"/>
  <c r="N40" i="2"/>
  <c r="N41" i="2"/>
  <c r="N39" i="2"/>
  <c r="N35" i="2"/>
  <c r="N38" i="2"/>
  <c r="N37" i="2"/>
  <c r="N34" i="2"/>
  <c r="N29" i="2"/>
  <c r="N28" i="2"/>
  <c r="N27" i="2"/>
  <c r="N26" i="2"/>
  <c r="N25" i="2"/>
  <c r="N24" i="2"/>
  <c r="N22" i="2"/>
  <c r="N18" i="2"/>
  <c r="N20" i="2"/>
  <c r="N19" i="2"/>
  <c r="N21" i="2"/>
  <c r="N17" i="2"/>
  <c r="N16" i="2"/>
  <c r="N13" i="2"/>
  <c r="N8" i="2"/>
  <c r="N12" i="2"/>
  <c r="N9" i="2"/>
  <c r="S7" i="2"/>
  <c r="T62" i="2"/>
  <c r="S62" i="2"/>
  <c r="T61" i="2"/>
  <c r="S61" i="2"/>
  <c r="T59" i="2"/>
  <c r="S59" i="2"/>
  <c r="T54" i="2"/>
  <c r="S54" i="2"/>
  <c r="T56" i="2"/>
  <c r="S56" i="2"/>
  <c r="T55" i="2"/>
  <c r="S55" i="2"/>
  <c r="T52" i="2"/>
  <c r="S52" i="2"/>
  <c r="T51" i="2"/>
  <c r="S51" i="2"/>
  <c r="T50" i="2"/>
  <c r="S50" i="2"/>
  <c r="T49" i="2"/>
  <c r="S49" i="2"/>
  <c r="T47" i="2"/>
  <c r="S47" i="2"/>
  <c r="T43" i="2"/>
  <c r="S43" i="2"/>
  <c r="T46" i="2"/>
  <c r="S46" i="2"/>
  <c r="T44" i="2"/>
  <c r="S44" i="2"/>
  <c r="T48" i="2"/>
  <c r="S48" i="2"/>
  <c r="T45" i="2"/>
  <c r="S45" i="2"/>
  <c r="T42" i="2"/>
  <c r="S42" i="2"/>
  <c r="T31" i="2"/>
  <c r="S31" i="2"/>
  <c r="T36" i="2"/>
  <c r="S36" i="2"/>
  <c r="T33" i="2"/>
  <c r="S33" i="2"/>
  <c r="T40" i="2"/>
  <c r="S40" i="2"/>
  <c r="T41" i="2"/>
  <c r="S41" i="2"/>
  <c r="T39" i="2"/>
  <c r="S39" i="2"/>
  <c r="T35" i="2"/>
  <c r="S35" i="2"/>
  <c r="T38" i="2"/>
  <c r="S38" i="2"/>
  <c r="T37" i="2"/>
  <c r="S37" i="2"/>
  <c r="T34" i="2"/>
  <c r="S34" i="2"/>
  <c r="T29" i="2"/>
  <c r="S29" i="2"/>
  <c r="T28" i="2"/>
  <c r="S28" i="2"/>
  <c r="T27" i="2"/>
  <c r="S27" i="2"/>
  <c r="T26" i="2"/>
  <c r="S26" i="2"/>
  <c r="T25" i="2"/>
  <c r="S25" i="2"/>
  <c r="T24" i="2"/>
  <c r="S24" i="2"/>
  <c r="T22" i="2"/>
  <c r="S22" i="2"/>
  <c r="T18" i="2"/>
  <c r="S18" i="2"/>
  <c r="T20" i="2"/>
  <c r="S20" i="2"/>
  <c r="T19" i="2"/>
  <c r="S19" i="2"/>
  <c r="T21" i="2"/>
  <c r="S21" i="2"/>
  <c r="T17" i="2"/>
  <c r="S17" i="2"/>
  <c r="T16" i="2"/>
  <c r="S16" i="2"/>
  <c r="T13" i="2"/>
  <c r="S13" i="2"/>
  <c r="T10" i="2"/>
  <c r="S10" i="2"/>
  <c r="T8" i="2"/>
  <c r="S8" i="2"/>
  <c r="T12" i="2"/>
  <c r="S12" i="2"/>
  <c r="T9" i="2"/>
  <c r="S9" i="2"/>
  <c r="N14" i="2"/>
  <c r="T14" i="2"/>
  <c r="S14" i="2"/>
  <c r="S6" i="2" l="1"/>
  <c r="T6" i="2"/>
  <c r="N6" i="2"/>
  <c r="X62" i="2"/>
  <c r="K62" i="2"/>
  <c r="I62" i="2"/>
  <c r="X61" i="2"/>
  <c r="K61" i="2"/>
  <c r="I61" i="2"/>
  <c r="J61" i="2" s="1"/>
  <c r="M61" i="2" s="1"/>
  <c r="L60" i="2"/>
  <c r="K60" i="2"/>
  <c r="J60" i="2"/>
  <c r="M60" i="2" s="1"/>
  <c r="K59" i="2"/>
  <c r="I59" i="2"/>
  <c r="J59" i="2" s="1"/>
  <c r="M59" i="2" s="1"/>
  <c r="X54" i="2"/>
  <c r="K54" i="2"/>
  <c r="I54" i="2"/>
  <c r="X56" i="2"/>
  <c r="K56" i="2"/>
  <c r="I56" i="2"/>
  <c r="L56" i="2" s="1"/>
  <c r="K55" i="2"/>
  <c r="I55" i="2"/>
  <c r="L55" i="2" s="1"/>
  <c r="L53" i="2"/>
  <c r="K53" i="2"/>
  <c r="J53" i="2"/>
  <c r="M53" i="2" s="1"/>
  <c r="X52" i="2"/>
  <c r="K52" i="2"/>
  <c r="I52" i="2"/>
  <c r="J52" i="2" s="1"/>
  <c r="M52" i="2" s="1"/>
  <c r="X51" i="2"/>
  <c r="K51" i="2"/>
  <c r="I51" i="2"/>
  <c r="J51" i="2" s="1"/>
  <c r="M51" i="2" s="1"/>
  <c r="X50" i="2"/>
  <c r="K50" i="2"/>
  <c r="I50" i="2"/>
  <c r="J50" i="2" s="1"/>
  <c r="M50" i="2" s="1"/>
  <c r="X49" i="2"/>
  <c r="K49" i="2"/>
  <c r="I49" i="2"/>
  <c r="L49" i="2" s="1"/>
  <c r="K47" i="2"/>
  <c r="I47" i="2"/>
  <c r="J47" i="2" s="1"/>
  <c r="M47" i="2" s="1"/>
  <c r="K43" i="2"/>
  <c r="I43" i="2"/>
  <c r="L43" i="2" s="1"/>
  <c r="K46" i="2"/>
  <c r="I46" i="2"/>
  <c r="J46" i="2" s="1"/>
  <c r="M46" i="2" s="1"/>
  <c r="K44" i="2"/>
  <c r="I44" i="2"/>
  <c r="L44" i="2" s="1"/>
  <c r="X48" i="2"/>
  <c r="K48" i="2"/>
  <c r="I48" i="2"/>
  <c r="J48" i="2" s="1"/>
  <c r="M48" i="2" s="1"/>
  <c r="X45" i="2"/>
  <c r="K45" i="2"/>
  <c r="I45" i="2"/>
  <c r="J45" i="2" s="1"/>
  <c r="M45" i="2" s="1"/>
  <c r="X42" i="2"/>
  <c r="K42" i="2"/>
  <c r="I42" i="2"/>
  <c r="J42" i="2" s="1"/>
  <c r="M42" i="2" s="1"/>
  <c r="X31" i="2"/>
  <c r="K31" i="2"/>
  <c r="I31" i="2"/>
  <c r="K36" i="2"/>
  <c r="I36" i="2"/>
  <c r="J36" i="2" s="1"/>
  <c r="M36" i="2" s="1"/>
  <c r="X33" i="2"/>
  <c r="K33" i="2"/>
  <c r="I33" i="2"/>
  <c r="L33" i="2" s="1"/>
  <c r="K40" i="2"/>
  <c r="I40" i="2"/>
  <c r="L40" i="2" s="1"/>
  <c r="X41" i="2"/>
  <c r="K41" i="2"/>
  <c r="I41" i="2"/>
  <c r="J41" i="2" s="1"/>
  <c r="M41" i="2" s="1"/>
  <c r="X39" i="2"/>
  <c r="K39" i="2"/>
  <c r="I39" i="2"/>
  <c r="J39" i="2" s="1"/>
  <c r="M39" i="2" s="1"/>
  <c r="X35" i="2"/>
  <c r="K35" i="2"/>
  <c r="I35" i="2"/>
  <c r="L35" i="2" s="1"/>
  <c r="X38" i="2"/>
  <c r="K38" i="2"/>
  <c r="I38" i="2"/>
  <c r="J38" i="2" s="1"/>
  <c r="M38" i="2" s="1"/>
  <c r="X37" i="2"/>
  <c r="K37" i="2"/>
  <c r="I37" i="2"/>
  <c r="J37" i="2" s="1"/>
  <c r="M37" i="2" s="1"/>
  <c r="X34" i="2"/>
  <c r="K34" i="2"/>
  <c r="I34" i="2"/>
  <c r="K29" i="2"/>
  <c r="I29" i="2"/>
  <c r="L29" i="2" s="1"/>
  <c r="K28" i="2"/>
  <c r="I28" i="2"/>
  <c r="X27" i="2"/>
  <c r="K27" i="2"/>
  <c r="I27" i="2"/>
  <c r="L27" i="2" s="1"/>
  <c r="X26" i="2"/>
  <c r="K26" i="2"/>
  <c r="I26" i="2"/>
  <c r="J26" i="2" s="1"/>
  <c r="M26" i="2" s="1"/>
  <c r="X25" i="2"/>
  <c r="K25" i="2"/>
  <c r="I25" i="2"/>
  <c r="L25" i="2" s="1"/>
  <c r="X24" i="2"/>
  <c r="K24" i="2"/>
  <c r="I24" i="2"/>
  <c r="J24" i="2" s="1"/>
  <c r="M24" i="2" s="1"/>
  <c r="L23" i="2"/>
  <c r="K23" i="2"/>
  <c r="J23" i="2"/>
  <c r="M23" i="2" s="1"/>
  <c r="X22" i="2"/>
  <c r="K22" i="2"/>
  <c r="I22" i="2"/>
  <c r="X18" i="2"/>
  <c r="K18" i="2"/>
  <c r="I18" i="2"/>
  <c r="L18" i="2" s="1"/>
  <c r="X20" i="2"/>
  <c r="K20" i="2"/>
  <c r="I20" i="2"/>
  <c r="K19" i="2"/>
  <c r="I19" i="2"/>
  <c r="X21" i="2"/>
  <c r="K21" i="2"/>
  <c r="I21" i="2"/>
  <c r="J21" i="2" s="1"/>
  <c r="M21" i="2" s="1"/>
  <c r="X17" i="2"/>
  <c r="K17" i="2"/>
  <c r="I17" i="2"/>
  <c r="J17" i="2" s="1"/>
  <c r="M17" i="2" s="1"/>
  <c r="X16" i="2"/>
  <c r="K16" i="2"/>
  <c r="I16" i="2"/>
  <c r="L16" i="2" s="1"/>
  <c r="X13" i="2"/>
  <c r="K13" i="2"/>
  <c r="I13" i="2"/>
  <c r="K7" i="2"/>
  <c r="I7" i="2"/>
  <c r="L7" i="2" s="1"/>
  <c r="X10" i="2"/>
  <c r="K10" i="2"/>
  <c r="I10" i="2"/>
  <c r="X8" i="2"/>
  <c r="K8" i="2"/>
  <c r="L8" i="2"/>
  <c r="K12" i="2"/>
  <c r="I12" i="2"/>
  <c r="L12" i="2" s="1"/>
  <c r="X9" i="2"/>
  <c r="K9" i="2"/>
  <c r="J9" i="2"/>
  <c r="M9" i="2" s="1"/>
  <c r="X14" i="2"/>
  <c r="K14" i="2"/>
  <c r="I14" i="2"/>
  <c r="L14" i="2" s="1"/>
  <c r="X6" i="2" l="1"/>
  <c r="AA6" i="2"/>
  <c r="Y6" i="2"/>
  <c r="K6" i="2"/>
  <c r="J54" i="2"/>
  <c r="I6" i="2"/>
  <c r="J62" i="2"/>
  <c r="M62" i="2" s="1"/>
  <c r="AF6" i="2"/>
  <c r="Z6" i="2"/>
  <c r="AB6" i="2"/>
  <c r="AD6" i="2"/>
  <c r="AC6" i="2"/>
  <c r="J56" i="2"/>
  <c r="M56" i="2" s="1"/>
  <c r="L21" i="2"/>
  <c r="J14" i="2"/>
  <c r="M14" i="2" s="1"/>
  <c r="J12" i="2"/>
  <c r="M12" i="2" s="1"/>
  <c r="J8" i="2"/>
  <c r="M8" i="2" s="1"/>
  <c r="J7" i="2"/>
  <c r="M7" i="2" s="1"/>
  <c r="L62" i="2"/>
  <c r="J55" i="2"/>
  <c r="M55" i="2" s="1"/>
  <c r="L52" i="2"/>
  <c r="L48" i="2"/>
  <c r="L42" i="2"/>
  <c r="L50" i="2"/>
  <c r="J29" i="2"/>
  <c r="M29" i="2" s="1"/>
  <c r="L38" i="2"/>
  <c r="J27" i="2"/>
  <c r="M27" i="2" s="1"/>
  <c r="J25" i="2"/>
  <c r="M25" i="2" s="1"/>
  <c r="L59" i="2"/>
  <c r="J40" i="2"/>
  <c r="M40" i="2" s="1"/>
  <c r="L39" i="2"/>
  <c r="J16" i="2"/>
  <c r="M16" i="2" s="1"/>
  <c r="J33" i="2"/>
  <c r="M33" i="2" s="1"/>
  <c r="J18" i="2"/>
  <c r="M18" i="2" s="1"/>
  <c r="L22" i="2"/>
  <c r="J22" i="2"/>
  <c r="M22" i="2" s="1"/>
  <c r="L28" i="2"/>
  <c r="J28" i="2"/>
  <c r="M28" i="2" s="1"/>
  <c r="J35" i="2"/>
  <c r="M35" i="2" s="1"/>
  <c r="L20" i="2"/>
  <c r="J20" i="2"/>
  <c r="M20" i="2" s="1"/>
  <c r="L31" i="2"/>
  <c r="J31" i="2"/>
  <c r="M31" i="2" s="1"/>
  <c r="L10" i="2"/>
  <c r="J10" i="2"/>
  <c r="M10" i="2" s="1"/>
  <c r="L13" i="2"/>
  <c r="J13" i="2"/>
  <c r="M13" i="2" s="1"/>
  <c r="L19" i="2"/>
  <c r="J19" i="2"/>
  <c r="M19" i="2" s="1"/>
  <c r="L34" i="2"/>
  <c r="J34" i="2"/>
  <c r="M34" i="2" s="1"/>
  <c r="L9" i="2"/>
  <c r="L17" i="2"/>
  <c r="L24" i="2"/>
  <c r="L26" i="2"/>
  <c r="L37" i="2"/>
  <c r="L41" i="2"/>
  <c r="L36" i="2"/>
  <c r="L45" i="2"/>
  <c r="J44" i="2"/>
  <c r="M44" i="2" s="1"/>
  <c r="L46" i="2"/>
  <c r="J43" i="2"/>
  <c r="M43" i="2" s="1"/>
  <c r="L47" i="2"/>
  <c r="J49" i="2"/>
  <c r="M49" i="2" s="1"/>
  <c r="L51" i="2"/>
  <c r="L54" i="2"/>
  <c r="L61" i="2"/>
  <c r="AG6" i="2" l="1"/>
  <c r="L6" i="2"/>
  <c r="M54" i="2"/>
  <c r="M6" i="2" s="1"/>
  <c r="J6" i="2"/>
</calcChain>
</file>

<file path=xl/sharedStrings.xml><?xml version="1.0" encoding="utf-8"?>
<sst xmlns="http://schemas.openxmlformats.org/spreadsheetml/2006/main" count="270" uniqueCount="161">
  <si>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</si>
  <si>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</si>
  <si>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</si>
  <si>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</si>
  <si>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</si>
  <si>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</si>
  <si>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</si>
  <si>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</si>
  <si>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</si>
  <si>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</si>
  <si>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</si>
  <si>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</si>
  <si>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</si>
  <si>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Адрес ППЭ</t>
  </si>
  <si>
    <t>Аудитории</t>
  </si>
  <si>
    <t>Код ППЭ</t>
  </si>
  <si>
    <t>Резерв в ППЭ</t>
  </si>
  <si>
    <t>Лаборатории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</si>
  <si>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</si>
  <si>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</si>
  <si>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</si>
  <si>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</si>
  <si>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 xml:space="preserve">  Штаб ППЭ</t>
  </si>
  <si>
    <t>Химия</t>
  </si>
  <si>
    <t>Физика</t>
  </si>
  <si>
    <t>Сведения о ППЭ</t>
  </si>
  <si>
    <t>Состав работников ППЭ</t>
  </si>
  <si>
    <t>№ п/п</t>
  </si>
  <si>
    <t xml:space="preserve">Аудиторный фонд </t>
  </si>
  <si>
    <t xml:space="preserve">Вместимость аудиторного фонда </t>
  </si>
  <si>
    <t xml:space="preserve">Вместимость </t>
  </si>
  <si>
    <t xml:space="preserve">  Необходимое количество работников для обеспечения работы ППЭ при проведении ГИА</t>
  </si>
  <si>
    <t>Краткое наименование ОО на базе которой организован ППЭ</t>
  </si>
  <si>
    <t>Оснащенность ППЭ</t>
  </si>
  <si>
    <t>Техника</t>
  </si>
  <si>
    <t>Печатающие устройства</t>
  </si>
  <si>
    <t>Сканирующие устройства</t>
  </si>
  <si>
    <t xml:space="preserve">Всего в ППЭ </t>
  </si>
  <si>
    <t xml:space="preserve"> Расчет для 1 аудитории со специализированным принципом рассадки</t>
  </si>
  <si>
    <t>109507, Город Москва, Проезд Ферганский  , дом 10, Корп.4, Юго-Восточный АО</t>
  </si>
  <si>
    <t>ГБОУ Школа №1363</t>
  </si>
  <si>
    <t>109153, Город Москва, Проспект Лермонтовский, дом 14, корп. 2, Юго-Восточный АО</t>
  </si>
  <si>
    <t>ГБОУ Школа № 1359</t>
  </si>
  <si>
    <t>109156, Город Москва, Улица Маршала Полубоярова, дом 22, Юго-Восточный АО</t>
  </si>
  <si>
    <t>ГБОУ Школа №1905</t>
  </si>
  <si>
    <t>109444, Город Москва, Улица Ферганская, дом 7, Юго-Восточный АО</t>
  </si>
  <si>
    <t>109444, Город Москва, Улица Ташкентская, дом 21, корп.2, Юго-Восточный АО</t>
  </si>
  <si>
    <t>ГБОУ Школа №1420</t>
  </si>
  <si>
    <t>140150, Московская область, Раменский городской округ, рабочий поселок Быково, Улица Вялковская, дом 19, 21</t>
  </si>
  <si>
    <t>ГБОУ ЦРО №4</t>
  </si>
  <si>
    <t>ГБОУ Школа №1793</t>
  </si>
  <si>
    <t>109156, Город Москва, Улица Привольная, дом 41, Юго-Восточный АО</t>
  </si>
  <si>
    <t>ГБОУ Школа в Капотне</t>
  </si>
  <si>
    <t>109462, Город Москва, Проспект Волгоградский, дом 66, корп. 5, Юго-Восточный АО</t>
  </si>
  <si>
    <t>ГБОУ Школа №641</t>
  </si>
  <si>
    <t>109443, Город Москва, Бульвар Есенинский, дом 14, корп. 2, Юго-Восточный АО</t>
  </si>
  <si>
    <t>ГБОУ Школа "Кузьминки"</t>
  </si>
  <si>
    <t>109117, Город Москва, Проспект Волгоградский, дом 103, корп. 6, Юго-Восточный АО</t>
  </si>
  <si>
    <t>ГБОУ Школа № 825</t>
  </si>
  <si>
    <t>ГБОУ Школа имени Маршала В.И. Чуйкова</t>
  </si>
  <si>
    <t>109457, Город Москва, Улица Шумилова, дом  9, Юго-Восточный АО</t>
  </si>
  <si>
    <t>ГБОУ Школа № 1208</t>
  </si>
  <si>
    <t>111024, Город Москва, Улица Авиамоторная, дом 30А, корп. 1, Юго-Восточный АО</t>
  </si>
  <si>
    <t>ГБОУ Школа №1321 ГВЭ</t>
  </si>
  <si>
    <t>111250, Город Москва, Улица Красноказарменная, дом 11, Юго-Восточный АО</t>
  </si>
  <si>
    <t>ГБОУ Школа "Содружество"</t>
  </si>
  <si>
    <t>ГБОУ Школа № 1228</t>
  </si>
  <si>
    <t>111020, Город Москва, Улица Авиамоторная, дом 1, Юго-Восточный АО</t>
  </si>
  <si>
    <t>109386, Город Москва, Улица Краснодарская, дом 25, корп. 2, Юго-Восточный АО</t>
  </si>
  <si>
    <t>ГБОУ Школа № 2121</t>
  </si>
  <si>
    <t>ГБОУ Школа № 2010</t>
  </si>
  <si>
    <t>109559, Город Москва, Улица Белореченская, дом 19, корп.2, Юго-Восточный АО</t>
  </si>
  <si>
    <t>ГБОУ Школа № 1186</t>
  </si>
  <si>
    <t>ГБОУ Школа № 460</t>
  </si>
  <si>
    <t>109387, Город Москва, Улица Белореченская, дом 11, Юго-Восточный АО</t>
  </si>
  <si>
    <t>ГБОУ Школа имени Достоевского</t>
  </si>
  <si>
    <t>109387, Город Москва, Улица Краснодонская, дом 2, корп. 4, Юго-Восточный АО</t>
  </si>
  <si>
    <t>ГБОУ Школа № 1566</t>
  </si>
  <si>
    <t>ГБОУ Школа № 1987</t>
  </si>
  <si>
    <t>109469, Город Москва, Улица Белореченская, дом 36, корп. 1, Юго-Восточный АО</t>
  </si>
  <si>
    <t>ГБОУ Школа № 2087</t>
  </si>
  <si>
    <t>109451, Город Москва, Бульвар Перервинский, дом 10, корп. 1, Юго-Восточный АО</t>
  </si>
  <si>
    <t>ГБОУ Школа № 1357</t>
  </si>
  <si>
    <t>109469, Город Москва, Улица Верхние Поля, дом 47, корп.1, Юго-Восточный АО</t>
  </si>
  <si>
    <t>ГБОУ Школа № 1547</t>
  </si>
  <si>
    <t>109341, Город Москва, Улица Братиславская, дом 4, Юго-Восточный АО</t>
  </si>
  <si>
    <t xml:space="preserve"> ГБОУ Школа им. А. Боровика</t>
  </si>
  <si>
    <t>109652, Город Москва, Улица Люблинская, дом 167, Юго-Восточный АО</t>
  </si>
  <si>
    <t>109651, Город Москва, Бульвар Новочеркасский, дом 17 А, Юго-Восточный АО</t>
  </si>
  <si>
    <t>ГБОУ Школа № 491</t>
  </si>
  <si>
    <t>ГБОУ Школа Марьино</t>
  </si>
  <si>
    <t>109651, Город Москва, Проезд Батайский, дом 23, Юго-Восточный АО</t>
  </si>
  <si>
    <t>111674, Город Москва, Улица Вольская 1-я, дом 5, Юго-Восточный АО</t>
  </si>
  <si>
    <t>ГБОУ Школа № 2089</t>
  </si>
  <si>
    <t>111674, г. Москва, ул. Покровская, д. 35</t>
  </si>
  <si>
    <t>ГБОУ Школа № 2053</t>
  </si>
  <si>
    <t>111674, Город Москва, Улица 2-я Вольская, дом 7, корп. 2, Юго-Восточный АО</t>
  </si>
  <si>
    <t>ГБОУ Школа в Некрасовке</t>
  </si>
  <si>
    <t>111677, Город Москва, Улица Маршала Ерёменко, дом 5А, Юго-Восточный АО</t>
  </si>
  <si>
    <t>ГБОУ Школа № 1366</t>
  </si>
  <si>
    <t>111674, Город Москва, Улица Вольская 1-ая, дом 22, корп. 2, Юго-Восточный АО</t>
  </si>
  <si>
    <t>111674, Город Москва, Улица Липчанского, дом 6А, Юго-Восточный АО</t>
  </si>
  <si>
    <t>ГБОУ Школа № 2048</t>
  </si>
  <si>
    <t xml:space="preserve"> 111674, г. Москва, просп. Защитников Москвы, д. 9, корп. 2</t>
  </si>
  <si>
    <t>ГБОУ Школа № 2051</t>
  </si>
  <si>
    <t>109052, Город Москва, Улица Нижегородская, дом 67, Юго-Восточный АО</t>
  </si>
  <si>
    <t>ГБОУ Школа № 1222</t>
  </si>
  <si>
    <t>109548, Город Москва, Улица Гурьянова, дом 2  корп. 6, Юго-Восточный АО</t>
  </si>
  <si>
    <t>ГБОУ Школа № 1524</t>
  </si>
  <si>
    <t>109388, Город Москва, Улица Полбина, дом 44, Юго-Восточный АО</t>
  </si>
  <si>
    <t>ГБОУ Школа им. Полбина</t>
  </si>
  <si>
    <t>ГБОУ Школа "Спектр"</t>
  </si>
  <si>
    <t>109383, Город Москва, Улица Полбина, дом 68 стр.1, Юго-Восточный АО</t>
  </si>
  <si>
    <t>109388, Город Москва, Улица Полбина, дом 18, Юго-Восточный АО</t>
  </si>
  <si>
    <t>ГБОУ Школа им. Полбина ГВЭ</t>
  </si>
  <si>
    <t>109456, г. Москва, ул. Хлобыстова, д. 14, корп. 3</t>
  </si>
  <si>
    <t>ГБОУ Школа №777</t>
  </si>
  <si>
    <t>109377, Город Москва, Улица 1-я Новокузьминская, дом 21, Юго-Восточный АО</t>
  </si>
  <si>
    <t>ГБОУ Школа №2090</t>
  </si>
  <si>
    <t>109518, г. Москва, бул. Волжский, д. 6, корп.4</t>
  </si>
  <si>
    <t>ГБОУ Школа №1367</t>
  </si>
  <si>
    <t>109129, Город Москва, Улица Юных Ленинцев, дом 35, корп. 2, Юго-Восточный АО</t>
  </si>
  <si>
    <t>ГБОУ Школа №654</t>
  </si>
  <si>
    <t>109518, Город Москва, Улица Саратовская, дом 19, стр. 1, Юго-Восточный АО</t>
  </si>
  <si>
    <t>ГКОУ СКШИ №65 ГВЭ</t>
  </si>
  <si>
    <t>115193, Город Москва, Улица 6-я Кожуховская, дом 8, Юго-Восточный АО</t>
  </si>
  <si>
    <t>ГБОУ Школа №2129</t>
  </si>
  <si>
    <t>109044, Город Москва, Улица Крутицкий Вал, дом 5, Юго-Восточный АО</t>
  </si>
  <si>
    <t>ГБОУ Школа имени Маяковского</t>
  </si>
  <si>
    <t>109382, Город Москва, Улица Марьинский парк, дом 37, Юго-Восточный АО</t>
  </si>
  <si>
    <t>Город Москва, Улица Миля Авиаконструктора, дом 18, корп.2</t>
  </si>
  <si>
    <t>ГБОУ Школа №1935</t>
  </si>
  <si>
    <t>109444, Город Москва, Бульвар Самаркандский, дом 28, корп. 2, Юго-Восточный АО</t>
  </si>
  <si>
    <t>109377, Город Москва, Улица Новокузьминская 1-я, дом 20, корп.4, Юго-Восточный АО</t>
  </si>
  <si>
    <t>109125, Город Москва, Улица Саратовская, дом 16, корп. 2, Юго-Восточный АО</t>
  </si>
  <si>
    <t xml:space="preserve">Пункты проведения экзаменов Юго-Восточного административного округа города Москвы, 
планируемые для работы при проведении ГИА в 2026 году </t>
  </si>
  <si>
    <t>109451, Город Москва, Улица Белореченская, дом 45, корп. 2, Юго-Восточный АО</t>
  </si>
  <si>
    <t xml:space="preserve"> ППЭ планируемые для работы при проведеии ГИА в 2026 году </t>
  </si>
  <si>
    <t xml:space="preserve">Иностранный язык </t>
  </si>
  <si>
    <t>Краткое наименование ППЭ</t>
  </si>
  <si>
    <t>Подведомственная ДОНМ</t>
  </si>
  <si>
    <t>ГБОУ Школа №1321</t>
  </si>
  <si>
    <t>2_ГБОУ Школа №1363</t>
  </si>
  <si>
    <t>Нет</t>
  </si>
  <si>
    <t>Да</t>
  </si>
  <si>
    <t>2_ГБОУ Школа №1420</t>
  </si>
  <si>
    <t>2_ГБОУ Школа имени Маршала В.И. Чуйкова</t>
  </si>
  <si>
    <t>2_ГБОУ Школа Марьино</t>
  </si>
  <si>
    <t>2_ГБОУ Школа № 1566</t>
  </si>
  <si>
    <t>2_ГБОУ Школа № 1357</t>
  </si>
  <si>
    <t>2_ГБОУ Школа № 2089</t>
  </si>
  <si>
    <t>2_ГБОУ Школа №1367</t>
  </si>
  <si>
    <t>2_ГБОУ Школа №2090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</si>
  <si>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</si>
  <si>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</si>
  <si>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109125, Город Москва, Проспект Волгоградский, дом 157, корп. 3, Юго-Восточный АО</t>
  </si>
  <si>
    <t>109369, Город Москва, Улица Маршала Голованова, дом 9, Юго-Восточный АО</t>
  </si>
  <si>
    <t>109341, Город Москва, Бульвар Мячковский, дом 10, корп. 2, Юго-Восточный АО</t>
  </si>
  <si>
    <t>109651, Город Москва, Улица Донецкая, дом 14, Юго-Восточный АО</t>
  </si>
  <si>
    <t>109649, Город Москва, Улица Капотня 5-й квартал, дом 28, Юго-Восточный АО</t>
  </si>
  <si>
    <t>109457, Город Москва, Улица Зеленодольская, дом 32, корп. 6, стр. 7, Юго-Восточный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</si>
</sst>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1"/>
  </cellStyleXfs>
  <cellXfs count="21">
    <xf numFmtId="0" fontId="0" fillId="0" borderId="0" xfId="0" applyFont="1" applyAlignment="1"/>
    <xf numFmtId="0" fontId="0" fillId="0" borderId="0" xfId="0" applyFont="1" applyFill="1" applyAlignment="1"/>
    <xf numFmtId="1" fontId="3" fillId="2" borderId="2" xfId="0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textRotation="90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2"/>
  <sheetViews>
    <sheetView tabSelected="1" zoomScale="60" zoomScaleNormal="60" workbookViewId="0">
      <selection sqref="A1:AG1"/>
    </sheetView>
  </sheetViews>
  <sheetFormatPr defaultRowHeight="15" x14ac:dyDescent="0.25"/>
  <cols>
    <col min="1" max="3" width="9.140625" style="1" customWidth="1"/>
    <col min="4" max="4" width="35.42578125" style="1" customWidth="1"/>
    <col min="5" max="7" width="25.5703125" style="1" customWidth="1"/>
    <col min="8" max="33" width="7.85546875" style="1" customWidth="1"/>
    <col min="34" max="16384" width="9.140625" style="1"/>
  </cols>
  <sheetData>
    <row r="1" spans="1:33" ht="61.5" customHeight="1" x14ac:dyDescent="0.25">
      <c r="A1" s="12" t="s">
        <v>135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ht="32.450000000000003" customHeight="1" x14ac:dyDescent="0.25">
      <c r="A2" s="14" t="s">
        <v>137</v>
      </c>
      <c r="B2" s="15"/>
      <c r="C2" s="15"/>
      <c r="D2" s="15"/>
      <c r="E2" s="15"/>
      <c r="F2" s="15"/>
      <c r="G2" s="16"/>
      <c r="H2" s="13" t="s">
        <v>25</v>
      </c>
      <c r="I2" s="13"/>
      <c r="J2" s="13"/>
      <c r="K2" s="13"/>
      <c r="L2" s="13"/>
      <c r="M2" s="13"/>
      <c r="N2" s="13" t="s">
        <v>33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1" t="s">
        <v>31</v>
      </c>
      <c r="Z2" s="11"/>
      <c r="AA2" s="11"/>
      <c r="AB2" s="11"/>
      <c r="AC2" s="11"/>
      <c r="AD2" s="11"/>
      <c r="AE2" s="11"/>
      <c r="AF2" s="11"/>
      <c r="AG2" s="11"/>
    </row>
    <row r="3" spans="1:33" ht="42.75" customHeight="1" x14ac:dyDescent="0.25">
      <c r="A3" s="20" t="s">
        <v>27</v>
      </c>
      <c r="B3" s="20" t="s">
        <v>9</v>
      </c>
      <c r="C3" s="20" t="s">
        <v>15</v>
      </c>
      <c r="D3" s="20" t="s">
        <v>13</v>
      </c>
      <c r="E3" s="20" t="s">
        <v>139</v>
      </c>
      <c r="F3" s="17" t="s">
        <v>32</v>
      </c>
      <c r="G3" s="17" t="s">
        <v>140</v>
      </c>
      <c r="H3" s="11" t="s">
        <v>28</v>
      </c>
      <c r="I3" s="11"/>
      <c r="J3" s="11"/>
      <c r="K3" s="11" t="s">
        <v>29</v>
      </c>
      <c r="L3" s="11"/>
      <c r="M3" s="11"/>
      <c r="N3" s="11" t="s">
        <v>34</v>
      </c>
      <c r="O3" s="11"/>
      <c r="P3" s="11"/>
      <c r="Q3" s="11"/>
      <c r="R3" s="11"/>
      <c r="S3" s="11"/>
      <c r="T3" s="11"/>
      <c r="U3" s="11" t="s">
        <v>14</v>
      </c>
      <c r="V3" s="11"/>
      <c r="W3" s="11"/>
      <c r="X3" s="11"/>
      <c r="Y3" s="11" t="s">
        <v>26</v>
      </c>
      <c r="Z3" s="11"/>
      <c r="AA3" s="11"/>
      <c r="AB3" s="11"/>
      <c r="AC3" s="11"/>
      <c r="AD3" s="11"/>
      <c r="AE3" s="11"/>
      <c r="AF3" s="11"/>
      <c r="AG3" s="11"/>
    </row>
    <row r="4" spans="1:33" ht="87" customHeight="1" x14ac:dyDescent="0.25">
      <c r="A4" s="20"/>
      <c r="B4" s="20"/>
      <c r="C4" s="20"/>
      <c r="D4" s="20"/>
      <c r="E4" s="20"/>
      <c r="F4" s="18"/>
      <c r="G4" s="18"/>
      <c r="H4" s="10" t="s">
        <v>0</v>
      </c>
      <c r="I4" s="10" t="s">
        <v>18</v>
      </c>
      <c r="J4" s="10" t="s">
        <v>19</v>
      </c>
      <c r="K4" s="10" t="s">
        <v>30</v>
      </c>
      <c r="L4" s="10" t="s">
        <v>20</v>
      </c>
      <c r="M4" s="10" t="s">
        <v>21</v>
      </c>
      <c r="N4" s="11" t="s">
        <v>153</v>
      </c>
      <c r="O4" s="11"/>
      <c r="P4" s="11"/>
      <c r="Q4" s="11"/>
      <c r="R4" s="11"/>
      <c r="S4" s="10" t="s">
        <v>35</v>
      </c>
      <c r="T4" s="10" t="s">
        <v>36</v>
      </c>
      <c r="U4" s="11" t="s">
        <v>17</v>
      </c>
      <c r="V4" s="11"/>
      <c r="W4" s="11" t="s">
        <v>138</v>
      </c>
      <c r="X4" s="11"/>
      <c r="Y4" s="10" t="s">
        <v>1</v>
      </c>
      <c r="Z4" s="10" t="s">
        <v>2</v>
      </c>
      <c r="AA4" s="10" t="s">
        <v>3</v>
      </c>
      <c r="AB4" s="10" t="s">
        <v>4</v>
      </c>
      <c r="AC4" s="10" t="s">
        <v>5</v>
      </c>
      <c r="AD4" s="10" t="s">
        <v>6</v>
      </c>
      <c r="AE4" s="10" t="s">
        <v>7</v>
      </c>
      <c r="AF4" s="10" t="s">
        <v>8</v>
      </c>
      <c r="AG4" s="10" t="s">
        <v>10</v>
      </c>
    </row>
    <row r="5" spans="1:33" ht="177" customHeight="1" x14ac:dyDescent="0.25">
      <c r="A5" s="20"/>
      <c r="B5" s="20"/>
      <c r="C5" s="20"/>
      <c r="D5" s="20"/>
      <c r="E5" s="20"/>
      <c r="F5" s="19"/>
      <c r="G5" s="19"/>
      <c r="H5" s="10"/>
      <c r="I5" s="10"/>
      <c r="J5" s="10"/>
      <c r="K5" s="10"/>
      <c r="L5" s="10"/>
      <c r="M5" s="10"/>
      <c r="N5" s="2" t="s">
        <v>37</v>
      </c>
      <c r="O5" s="2" t="s">
        <v>22</v>
      </c>
      <c r="P5" s="2" t="s">
        <v>16</v>
      </c>
      <c r="Q5" s="2" t="s">
        <v>154</v>
      </c>
      <c r="R5" s="2" t="s">
        <v>38</v>
      </c>
      <c r="S5" s="10"/>
      <c r="T5" s="10"/>
      <c r="U5" s="2" t="s">
        <v>23</v>
      </c>
      <c r="V5" s="2" t="s">
        <v>24</v>
      </c>
      <c r="W5" s="2" t="s">
        <v>11</v>
      </c>
      <c r="X5" s="2" t="s">
        <v>12</v>
      </c>
      <c r="Y5" s="10"/>
      <c r="Z5" s="10"/>
      <c r="AA5" s="10"/>
      <c r="AB5" s="10"/>
      <c r="AC5" s="10"/>
      <c r="AD5" s="10"/>
      <c r="AE5" s="10"/>
      <c r="AF5" s="10"/>
      <c r="AG5" s="10"/>
    </row>
    <row r="6" spans="1:33" x14ac:dyDescent="0.25">
      <c r="A6" s="3"/>
      <c r="B6" s="3"/>
      <c r="C6" s="4"/>
      <c r="D6" s="4"/>
      <c r="E6" s="5"/>
      <c r="F6" s="5"/>
      <c r="G6" s="5"/>
      <c r="H6" s="4">
        <f t="shared" ref="H6:Y6" si="0">SUBTOTAL(109,H7:H62)</f>
        <v>1029</v>
      </c>
      <c r="I6" s="4">
        <f t="shared" si="0"/>
        <v>889</v>
      </c>
      <c r="J6" s="4">
        <f t="shared" si="0"/>
        <v>140</v>
      </c>
      <c r="K6" s="4">
        <f t="shared" si="0"/>
        <v>15015</v>
      </c>
      <c r="L6" s="4">
        <f t="shared" si="0"/>
        <v>13335</v>
      </c>
      <c r="M6" s="4">
        <f t="shared" si="0"/>
        <v>1680</v>
      </c>
      <c r="N6" s="4">
        <f t="shared" si="0"/>
        <v>6058</v>
      </c>
      <c r="O6" s="4">
        <f t="shared" si="0"/>
        <v>159</v>
      </c>
      <c r="P6" s="4">
        <f t="shared" si="0"/>
        <v>265</v>
      </c>
      <c r="Q6" s="4">
        <f t="shared" si="0"/>
        <v>5475</v>
      </c>
      <c r="R6" s="4">
        <f t="shared" si="0"/>
        <v>159</v>
      </c>
      <c r="S6" s="4">
        <f t="shared" si="0"/>
        <v>1259</v>
      </c>
      <c r="T6" s="4">
        <f t="shared" si="0"/>
        <v>1153</v>
      </c>
      <c r="U6" s="4">
        <f t="shared" si="0"/>
        <v>53</v>
      </c>
      <c r="V6" s="4">
        <f t="shared" si="0"/>
        <v>105</v>
      </c>
      <c r="W6" s="4">
        <f t="shared" si="0"/>
        <v>459</v>
      </c>
      <c r="X6" s="4">
        <f t="shared" si="0"/>
        <v>308</v>
      </c>
      <c r="Y6" s="4">
        <f t="shared" si="0"/>
        <v>56</v>
      </c>
      <c r="Z6" s="4">
        <f t="shared" ref="Z6:AF6" si="1">SUBTOTAL(109,Z7:Z62)</f>
        <v>56</v>
      </c>
      <c r="AA6" s="4">
        <f>SUBTOTAL(109,AA7:AA62)</f>
        <v>224</v>
      </c>
      <c r="AB6" s="4">
        <f t="shared" si="1"/>
        <v>112</v>
      </c>
      <c r="AC6" s="4">
        <f t="shared" si="1"/>
        <v>56</v>
      </c>
      <c r="AD6" s="4">
        <f t="shared" si="1"/>
        <v>224</v>
      </c>
      <c r="AE6" s="4">
        <f t="shared" si="1"/>
        <v>2226</v>
      </c>
      <c r="AF6" s="4">
        <f t="shared" si="1"/>
        <v>1029</v>
      </c>
      <c r="AG6" s="4">
        <f>SUBTOTAL(109,AG7:AG62)</f>
        <v>3983</v>
      </c>
    </row>
    <row r="7" spans="1:33" ht="60" x14ac:dyDescent="0.25">
      <c r="A7" s="6">
        <v>1</v>
      </c>
      <c r="B7" s="6">
        <v>87</v>
      </c>
      <c r="C7" s="7">
        <v>1392</v>
      </c>
      <c r="D7" s="6" t="s">
        <v>48</v>
      </c>
      <c r="E7" s="6" t="s">
        <v>49</v>
      </c>
      <c r="F7" s="6" t="s">
        <v>49</v>
      </c>
      <c r="G7" s="6" t="s">
        <v>143</v>
      </c>
      <c r="H7" s="8">
        <v>5</v>
      </c>
      <c r="I7" s="8">
        <f>H7-1</f>
        <v>4</v>
      </c>
      <c r="J7" s="8">
        <f t="shared" ref="J7:J38" si="2">H7-I7</f>
        <v>1</v>
      </c>
      <c r="K7" s="8">
        <f>(H7-1)*15+12</f>
        <v>72</v>
      </c>
      <c r="L7" s="8">
        <f>I7*15</f>
        <v>60</v>
      </c>
      <c r="M7" s="8">
        <f>J7*12</f>
        <v>12</v>
      </c>
      <c r="N7" s="8">
        <v>26</v>
      </c>
      <c r="O7" s="8">
        <v>3</v>
      </c>
      <c r="P7" s="8">
        <v>5</v>
      </c>
      <c r="Q7" s="8">
        <v>15</v>
      </c>
      <c r="R7" s="8">
        <v>3</v>
      </c>
      <c r="S7" s="8">
        <f>H7+5</f>
        <v>10</v>
      </c>
      <c r="T7" s="8">
        <v>8</v>
      </c>
      <c r="U7" s="8">
        <v>1</v>
      </c>
      <c r="V7" s="8">
        <v>1</v>
      </c>
      <c r="W7" s="8">
        <v>3</v>
      </c>
      <c r="X7" s="8">
        <v>2</v>
      </c>
      <c r="Y7" s="8">
        <f>$H$7/$H$7</f>
        <v>1</v>
      </c>
      <c r="Z7" s="8">
        <f t="shared" ref="Z7:AC22" si="3">$H$7/$H$7</f>
        <v>1</v>
      </c>
      <c r="AA7" s="8">
        <f>$H$7/$H$7+3</f>
        <v>4</v>
      </c>
      <c r="AB7" s="8">
        <f>$H$7/$H$7+1</f>
        <v>2</v>
      </c>
      <c r="AC7" s="8">
        <f t="shared" si="3"/>
        <v>1</v>
      </c>
      <c r="AD7" s="8">
        <f>$H$7/$H$7+3</f>
        <v>4</v>
      </c>
      <c r="AE7" s="8">
        <f>H7*2+3</f>
        <v>13</v>
      </c>
      <c r="AF7" s="8">
        <f>H7</f>
        <v>5</v>
      </c>
      <c r="AG7" s="8">
        <f>SUM(Y7:AF7)</f>
        <v>31</v>
      </c>
    </row>
    <row r="8" spans="1:33" ht="45" x14ac:dyDescent="0.25">
      <c r="A8" s="6">
        <v>2</v>
      </c>
      <c r="B8" s="6">
        <v>87</v>
      </c>
      <c r="C8" s="7">
        <v>2906</v>
      </c>
      <c r="D8" s="6" t="s">
        <v>45</v>
      </c>
      <c r="E8" s="6" t="s">
        <v>40</v>
      </c>
      <c r="F8" s="6" t="s">
        <v>40</v>
      </c>
      <c r="G8" s="6" t="s">
        <v>144</v>
      </c>
      <c r="H8" s="8">
        <v>20</v>
      </c>
      <c r="I8" s="8">
        <f t="shared" ref="I8:I22" si="4">H8-2</f>
        <v>18</v>
      </c>
      <c r="J8" s="8">
        <f t="shared" si="2"/>
        <v>2</v>
      </c>
      <c r="K8" s="8">
        <f>(H8-2)*15+24</f>
        <v>294</v>
      </c>
      <c r="L8" s="8">
        <f>I8*15</f>
        <v>270</v>
      </c>
      <c r="M8" s="8">
        <f>J8*12</f>
        <v>24</v>
      </c>
      <c r="N8" s="8">
        <f t="shared" ref="N8:N15" si="5">SUM(O8:R8)</f>
        <v>116</v>
      </c>
      <c r="O8" s="8">
        <v>3</v>
      </c>
      <c r="P8" s="8">
        <v>5</v>
      </c>
      <c r="Q8" s="8">
        <v>105</v>
      </c>
      <c r="R8" s="8">
        <v>3</v>
      </c>
      <c r="S8" s="8">
        <f>H8+5</f>
        <v>25</v>
      </c>
      <c r="T8" s="8">
        <f>H8+3</f>
        <v>23</v>
      </c>
      <c r="U8" s="8">
        <v>1</v>
      </c>
      <c r="V8" s="8">
        <v>2</v>
      </c>
      <c r="W8" s="8">
        <v>10</v>
      </c>
      <c r="X8" s="8">
        <f>H8-2-W8</f>
        <v>8</v>
      </c>
      <c r="Y8" s="8">
        <f t="shared" ref="Y8:AC39" si="6">$H$7/$H$7</f>
        <v>1</v>
      </c>
      <c r="Z8" s="8">
        <f t="shared" si="3"/>
        <v>1</v>
      </c>
      <c r="AA8" s="8">
        <f t="shared" ref="AA8:AA62" si="7">$H$7/$H$7+3</f>
        <v>4</v>
      </c>
      <c r="AB8" s="8">
        <f t="shared" ref="AB8:AB62" si="8">$H$7/$H$7+1</f>
        <v>2</v>
      </c>
      <c r="AC8" s="8">
        <f t="shared" si="3"/>
        <v>1</v>
      </c>
      <c r="AD8" s="8">
        <f t="shared" ref="AD8:AD62" si="9">$H$7/$H$7+3</f>
        <v>4</v>
      </c>
      <c r="AE8" s="8">
        <f t="shared" ref="AE8:AE62" si="10">H8*2+3</f>
        <v>43</v>
      </c>
      <c r="AF8" s="8">
        <f t="shared" ref="AF8:AF62" si="11">H8</f>
        <v>20</v>
      </c>
      <c r="AG8" s="8">
        <f t="shared" ref="AG8:AG62" si="12">SUM(Y8:AF8)</f>
        <v>76</v>
      </c>
    </row>
    <row r="9" spans="1:33" ht="60.75" customHeight="1" x14ac:dyDescent="0.25">
      <c r="A9" s="6">
        <v>3</v>
      </c>
      <c r="B9" s="6">
        <v>87</v>
      </c>
      <c r="C9" s="7">
        <v>2987</v>
      </c>
      <c r="D9" s="6" t="s">
        <v>41</v>
      </c>
      <c r="E9" s="6" t="s">
        <v>42</v>
      </c>
      <c r="F9" s="6" t="s">
        <v>42</v>
      </c>
      <c r="G9" s="6" t="s">
        <v>144</v>
      </c>
      <c r="H9" s="8">
        <v>19</v>
      </c>
      <c r="I9" s="8">
        <f t="shared" si="4"/>
        <v>17</v>
      </c>
      <c r="J9" s="8">
        <f t="shared" si="2"/>
        <v>2</v>
      </c>
      <c r="K9" s="8">
        <f>(H9-2)*15+24</f>
        <v>279</v>
      </c>
      <c r="L9" s="8">
        <f>I9*15</f>
        <v>255</v>
      </c>
      <c r="M9" s="8">
        <f>J9*12</f>
        <v>24</v>
      </c>
      <c r="N9" s="8">
        <f t="shared" si="5"/>
        <v>116</v>
      </c>
      <c r="O9" s="8">
        <v>3</v>
      </c>
      <c r="P9" s="8">
        <v>5</v>
      </c>
      <c r="Q9" s="8">
        <v>105</v>
      </c>
      <c r="R9" s="8">
        <v>3</v>
      </c>
      <c r="S9" s="8">
        <f>H9+5</f>
        <v>24</v>
      </c>
      <c r="T9" s="8">
        <f>H9+3</f>
        <v>22</v>
      </c>
      <c r="U9" s="8">
        <v>1</v>
      </c>
      <c r="V9" s="8">
        <v>2</v>
      </c>
      <c r="W9" s="8">
        <v>10</v>
      </c>
      <c r="X9" s="8">
        <f>H9-2-W9</f>
        <v>7</v>
      </c>
      <c r="Y9" s="8">
        <f t="shared" si="6"/>
        <v>1</v>
      </c>
      <c r="Z9" s="8">
        <f t="shared" si="3"/>
        <v>1</v>
      </c>
      <c r="AA9" s="8">
        <f t="shared" si="7"/>
        <v>4</v>
      </c>
      <c r="AB9" s="8">
        <f t="shared" si="8"/>
        <v>2</v>
      </c>
      <c r="AC9" s="8">
        <f t="shared" si="3"/>
        <v>1</v>
      </c>
      <c r="AD9" s="8">
        <f t="shared" si="9"/>
        <v>4</v>
      </c>
      <c r="AE9" s="8">
        <f t="shared" si="10"/>
        <v>41</v>
      </c>
      <c r="AF9" s="8">
        <f t="shared" si="11"/>
        <v>19</v>
      </c>
      <c r="AG9" s="8">
        <f t="shared" si="12"/>
        <v>73</v>
      </c>
    </row>
    <row r="10" spans="1:33" ht="45" x14ac:dyDescent="0.25">
      <c r="A10" s="6">
        <v>4</v>
      </c>
      <c r="B10" s="6">
        <v>87</v>
      </c>
      <c r="C10" s="7">
        <v>3219</v>
      </c>
      <c r="D10" s="6" t="s">
        <v>46</v>
      </c>
      <c r="E10" s="6" t="s">
        <v>47</v>
      </c>
      <c r="F10" s="6" t="s">
        <v>47</v>
      </c>
      <c r="G10" s="6" t="s">
        <v>144</v>
      </c>
      <c r="H10" s="8">
        <v>21</v>
      </c>
      <c r="I10" s="8">
        <f t="shared" si="4"/>
        <v>19</v>
      </c>
      <c r="J10" s="8">
        <f t="shared" si="2"/>
        <v>2</v>
      </c>
      <c r="K10" s="8">
        <f>(H10-2)*15+24</f>
        <v>309</v>
      </c>
      <c r="L10" s="8">
        <f>I10*15</f>
        <v>285</v>
      </c>
      <c r="M10" s="8">
        <f>J10*12</f>
        <v>24</v>
      </c>
      <c r="N10" s="8">
        <f t="shared" si="5"/>
        <v>116</v>
      </c>
      <c r="O10" s="8">
        <v>3</v>
      </c>
      <c r="P10" s="8">
        <v>5</v>
      </c>
      <c r="Q10" s="8">
        <v>105</v>
      </c>
      <c r="R10" s="8">
        <v>3</v>
      </c>
      <c r="S10" s="8">
        <f>H10+5</f>
        <v>26</v>
      </c>
      <c r="T10" s="8">
        <f>H10+3</f>
        <v>24</v>
      </c>
      <c r="U10" s="8">
        <v>1</v>
      </c>
      <c r="V10" s="8">
        <v>2</v>
      </c>
      <c r="W10" s="8">
        <v>10</v>
      </c>
      <c r="X10" s="8">
        <f>H10-2-W10</f>
        <v>9</v>
      </c>
      <c r="Y10" s="8">
        <f t="shared" si="6"/>
        <v>1</v>
      </c>
      <c r="Z10" s="8">
        <f t="shared" si="3"/>
        <v>1</v>
      </c>
      <c r="AA10" s="8">
        <f t="shared" si="7"/>
        <v>4</v>
      </c>
      <c r="AB10" s="8">
        <f t="shared" si="8"/>
        <v>2</v>
      </c>
      <c r="AC10" s="8">
        <f t="shared" si="3"/>
        <v>1</v>
      </c>
      <c r="AD10" s="8">
        <f t="shared" si="9"/>
        <v>4</v>
      </c>
      <c r="AE10" s="8">
        <f t="shared" si="10"/>
        <v>45</v>
      </c>
      <c r="AF10" s="8">
        <f t="shared" si="11"/>
        <v>21</v>
      </c>
      <c r="AG10" s="8">
        <f t="shared" si="12"/>
        <v>79</v>
      </c>
    </row>
    <row r="11" spans="1:33" ht="45" x14ac:dyDescent="0.25">
      <c r="A11" s="6">
        <v>5</v>
      </c>
      <c r="B11" s="6">
        <v>87</v>
      </c>
      <c r="C11" s="7">
        <v>3220</v>
      </c>
      <c r="D11" s="6" t="s">
        <v>132</v>
      </c>
      <c r="E11" s="6" t="s">
        <v>145</v>
      </c>
      <c r="F11" s="6" t="s">
        <v>47</v>
      </c>
      <c r="G11" s="6" t="s">
        <v>144</v>
      </c>
      <c r="H11" s="8">
        <v>18</v>
      </c>
      <c r="I11" s="8">
        <f t="shared" si="4"/>
        <v>16</v>
      </c>
      <c r="J11" s="8">
        <f t="shared" si="2"/>
        <v>2</v>
      </c>
      <c r="K11" s="8">
        <v>264</v>
      </c>
      <c r="L11" s="8">
        <v>240</v>
      </c>
      <c r="M11" s="8">
        <v>24</v>
      </c>
      <c r="N11" s="8">
        <f t="shared" si="5"/>
        <v>116</v>
      </c>
      <c r="O11" s="8">
        <v>3</v>
      </c>
      <c r="P11" s="8">
        <v>5</v>
      </c>
      <c r="Q11" s="8">
        <v>105</v>
      </c>
      <c r="R11" s="8">
        <v>3</v>
      </c>
      <c r="S11" s="8">
        <v>23</v>
      </c>
      <c r="T11" s="8">
        <v>21</v>
      </c>
      <c r="U11" s="8">
        <v>1</v>
      </c>
      <c r="V11" s="8">
        <v>2</v>
      </c>
      <c r="W11" s="8">
        <v>0</v>
      </c>
      <c r="X11" s="8">
        <v>0</v>
      </c>
      <c r="Y11" s="8">
        <f t="shared" si="6"/>
        <v>1</v>
      </c>
      <c r="Z11" s="8">
        <f t="shared" si="3"/>
        <v>1</v>
      </c>
      <c r="AA11" s="8">
        <f t="shared" si="7"/>
        <v>4</v>
      </c>
      <c r="AB11" s="8">
        <f t="shared" si="8"/>
        <v>2</v>
      </c>
      <c r="AC11" s="8">
        <f t="shared" si="3"/>
        <v>1</v>
      </c>
      <c r="AD11" s="8">
        <f t="shared" si="9"/>
        <v>4</v>
      </c>
      <c r="AE11" s="8">
        <f t="shared" si="10"/>
        <v>39</v>
      </c>
      <c r="AF11" s="8">
        <f t="shared" si="11"/>
        <v>18</v>
      </c>
      <c r="AG11" s="8">
        <f t="shared" si="12"/>
        <v>70</v>
      </c>
    </row>
    <row r="12" spans="1:33" ht="45" x14ac:dyDescent="0.25">
      <c r="A12" s="6">
        <v>6</v>
      </c>
      <c r="B12" s="6">
        <v>87</v>
      </c>
      <c r="C12" s="7">
        <v>3221</v>
      </c>
      <c r="D12" s="6" t="s">
        <v>43</v>
      </c>
      <c r="E12" s="6" t="s">
        <v>44</v>
      </c>
      <c r="F12" s="6" t="s">
        <v>44</v>
      </c>
      <c r="G12" s="6" t="s">
        <v>144</v>
      </c>
      <c r="H12" s="8">
        <v>19</v>
      </c>
      <c r="I12" s="8">
        <f t="shared" si="4"/>
        <v>17</v>
      </c>
      <c r="J12" s="8">
        <f t="shared" si="2"/>
        <v>2</v>
      </c>
      <c r="K12" s="8">
        <f t="shared" ref="K12:K22" si="13">(H12-2)*15+24</f>
        <v>279</v>
      </c>
      <c r="L12" s="8">
        <f t="shared" ref="L12:L31" si="14">I12*15</f>
        <v>255</v>
      </c>
      <c r="M12" s="8">
        <f t="shared" ref="M12:M31" si="15">J12*12</f>
        <v>24</v>
      </c>
      <c r="N12" s="8">
        <f t="shared" si="5"/>
        <v>116</v>
      </c>
      <c r="O12" s="8">
        <v>3</v>
      </c>
      <c r="P12" s="8">
        <v>5</v>
      </c>
      <c r="Q12" s="8">
        <v>105</v>
      </c>
      <c r="R12" s="8">
        <v>3</v>
      </c>
      <c r="S12" s="8">
        <f t="shared" ref="S12:S22" si="16">H12+5</f>
        <v>24</v>
      </c>
      <c r="T12" s="8">
        <f t="shared" ref="T12:T22" si="17">H12+3</f>
        <v>22</v>
      </c>
      <c r="U12" s="8">
        <v>1</v>
      </c>
      <c r="V12" s="8">
        <v>2</v>
      </c>
      <c r="W12" s="8">
        <v>0</v>
      </c>
      <c r="X12" s="8">
        <v>0</v>
      </c>
      <c r="Y12" s="8">
        <f t="shared" si="6"/>
        <v>1</v>
      </c>
      <c r="Z12" s="8">
        <f t="shared" si="3"/>
        <v>1</v>
      </c>
      <c r="AA12" s="8">
        <f t="shared" si="7"/>
        <v>4</v>
      </c>
      <c r="AB12" s="8">
        <f t="shared" si="8"/>
        <v>2</v>
      </c>
      <c r="AC12" s="8">
        <f t="shared" si="3"/>
        <v>1</v>
      </c>
      <c r="AD12" s="8">
        <f t="shared" si="9"/>
        <v>4</v>
      </c>
      <c r="AE12" s="8">
        <f t="shared" si="10"/>
        <v>41</v>
      </c>
      <c r="AF12" s="8">
        <f t="shared" si="11"/>
        <v>19</v>
      </c>
      <c r="AG12" s="8">
        <f t="shared" si="12"/>
        <v>73</v>
      </c>
    </row>
    <row r="13" spans="1:33" ht="45" x14ac:dyDescent="0.25">
      <c r="A13" s="6">
        <v>7</v>
      </c>
      <c r="B13" s="6">
        <v>87</v>
      </c>
      <c r="C13" s="7">
        <v>3348</v>
      </c>
      <c r="D13" s="6" t="s">
        <v>51</v>
      </c>
      <c r="E13" s="6" t="s">
        <v>50</v>
      </c>
      <c r="F13" s="6" t="s">
        <v>50</v>
      </c>
      <c r="G13" s="6" t="s">
        <v>144</v>
      </c>
      <c r="H13" s="8">
        <v>18</v>
      </c>
      <c r="I13" s="8">
        <f t="shared" si="4"/>
        <v>16</v>
      </c>
      <c r="J13" s="8">
        <f t="shared" si="2"/>
        <v>2</v>
      </c>
      <c r="K13" s="8">
        <f t="shared" si="13"/>
        <v>264</v>
      </c>
      <c r="L13" s="8">
        <f t="shared" si="14"/>
        <v>240</v>
      </c>
      <c r="M13" s="8">
        <f t="shared" si="15"/>
        <v>24</v>
      </c>
      <c r="N13" s="8">
        <f t="shared" si="5"/>
        <v>116</v>
      </c>
      <c r="O13" s="8">
        <v>3</v>
      </c>
      <c r="P13" s="8">
        <v>5</v>
      </c>
      <c r="Q13" s="8">
        <v>105</v>
      </c>
      <c r="R13" s="8">
        <v>3</v>
      </c>
      <c r="S13" s="8">
        <f t="shared" si="16"/>
        <v>23</v>
      </c>
      <c r="T13" s="8">
        <f t="shared" si="17"/>
        <v>21</v>
      </c>
      <c r="U13" s="8">
        <v>1</v>
      </c>
      <c r="V13" s="8">
        <v>2</v>
      </c>
      <c r="W13" s="8">
        <v>10</v>
      </c>
      <c r="X13" s="8">
        <f>H13-2-W13</f>
        <v>6</v>
      </c>
      <c r="Y13" s="8">
        <f t="shared" si="6"/>
        <v>1</v>
      </c>
      <c r="Z13" s="8">
        <f t="shared" si="3"/>
        <v>1</v>
      </c>
      <c r="AA13" s="8">
        <f t="shared" si="7"/>
        <v>4</v>
      </c>
      <c r="AB13" s="8">
        <f t="shared" si="8"/>
        <v>2</v>
      </c>
      <c r="AC13" s="8">
        <f t="shared" si="3"/>
        <v>1</v>
      </c>
      <c r="AD13" s="8">
        <f t="shared" si="9"/>
        <v>4</v>
      </c>
      <c r="AE13" s="8">
        <f t="shared" si="10"/>
        <v>39</v>
      </c>
      <c r="AF13" s="8">
        <f t="shared" si="11"/>
        <v>18</v>
      </c>
      <c r="AG13" s="8">
        <f t="shared" si="12"/>
        <v>70</v>
      </c>
    </row>
    <row r="14" spans="1:33" ht="45" x14ac:dyDescent="0.25">
      <c r="A14" s="6">
        <v>8</v>
      </c>
      <c r="B14" s="6">
        <v>87</v>
      </c>
      <c r="C14" s="7">
        <v>3364</v>
      </c>
      <c r="D14" s="6" t="s">
        <v>39</v>
      </c>
      <c r="E14" s="6" t="s">
        <v>142</v>
      </c>
      <c r="F14" s="6" t="s">
        <v>40</v>
      </c>
      <c r="G14" s="6" t="s">
        <v>144</v>
      </c>
      <c r="H14" s="8">
        <v>20</v>
      </c>
      <c r="I14" s="8">
        <f t="shared" si="4"/>
        <v>18</v>
      </c>
      <c r="J14" s="8">
        <f t="shared" si="2"/>
        <v>2</v>
      </c>
      <c r="K14" s="8">
        <f t="shared" si="13"/>
        <v>294</v>
      </c>
      <c r="L14" s="8">
        <f t="shared" si="14"/>
        <v>270</v>
      </c>
      <c r="M14" s="8">
        <f t="shared" si="15"/>
        <v>24</v>
      </c>
      <c r="N14" s="8">
        <f t="shared" si="5"/>
        <v>116</v>
      </c>
      <c r="O14" s="8">
        <v>3</v>
      </c>
      <c r="P14" s="8">
        <v>5</v>
      </c>
      <c r="Q14" s="8">
        <v>105</v>
      </c>
      <c r="R14" s="8">
        <v>3</v>
      </c>
      <c r="S14" s="8">
        <f t="shared" si="16"/>
        <v>25</v>
      </c>
      <c r="T14" s="8">
        <f t="shared" si="17"/>
        <v>23</v>
      </c>
      <c r="U14" s="8">
        <v>1</v>
      </c>
      <c r="V14" s="8">
        <v>2</v>
      </c>
      <c r="W14" s="8">
        <v>11</v>
      </c>
      <c r="X14" s="8">
        <f>H14-2-W14</f>
        <v>7</v>
      </c>
      <c r="Y14" s="8">
        <f t="shared" si="6"/>
        <v>1</v>
      </c>
      <c r="Z14" s="8">
        <f t="shared" si="3"/>
        <v>1</v>
      </c>
      <c r="AA14" s="8">
        <f t="shared" si="7"/>
        <v>4</v>
      </c>
      <c r="AB14" s="8">
        <f t="shared" si="8"/>
        <v>2</v>
      </c>
      <c r="AC14" s="8">
        <f t="shared" si="3"/>
        <v>1</v>
      </c>
      <c r="AD14" s="8">
        <f t="shared" si="9"/>
        <v>4</v>
      </c>
      <c r="AE14" s="8">
        <f t="shared" si="10"/>
        <v>43</v>
      </c>
      <c r="AF14" s="8">
        <f t="shared" si="11"/>
        <v>20</v>
      </c>
      <c r="AG14" s="8">
        <f t="shared" si="12"/>
        <v>76</v>
      </c>
    </row>
    <row r="15" spans="1:33" ht="30" x14ac:dyDescent="0.25">
      <c r="A15" s="6">
        <v>9</v>
      </c>
      <c r="B15" s="6">
        <v>87</v>
      </c>
      <c r="C15" s="6">
        <v>4608</v>
      </c>
      <c r="D15" s="6" t="s">
        <v>130</v>
      </c>
      <c r="E15" s="6" t="s">
        <v>131</v>
      </c>
      <c r="F15" s="6" t="s">
        <v>131</v>
      </c>
      <c r="G15" s="6" t="s">
        <v>144</v>
      </c>
      <c r="H15" s="8">
        <v>17</v>
      </c>
      <c r="I15" s="8">
        <f t="shared" si="4"/>
        <v>15</v>
      </c>
      <c r="J15" s="8">
        <f t="shared" si="2"/>
        <v>2</v>
      </c>
      <c r="K15" s="8">
        <f t="shared" si="13"/>
        <v>249</v>
      </c>
      <c r="L15" s="8">
        <f t="shared" si="14"/>
        <v>225</v>
      </c>
      <c r="M15" s="8">
        <f t="shared" si="15"/>
        <v>24</v>
      </c>
      <c r="N15" s="8">
        <f t="shared" si="5"/>
        <v>116</v>
      </c>
      <c r="O15" s="8">
        <v>3</v>
      </c>
      <c r="P15" s="8">
        <v>5</v>
      </c>
      <c r="Q15" s="8">
        <v>105</v>
      </c>
      <c r="R15" s="8">
        <v>3</v>
      </c>
      <c r="S15" s="8">
        <f t="shared" si="16"/>
        <v>22</v>
      </c>
      <c r="T15" s="8">
        <f t="shared" si="17"/>
        <v>20</v>
      </c>
      <c r="U15" s="8">
        <v>1</v>
      </c>
      <c r="V15" s="8">
        <v>2</v>
      </c>
      <c r="W15" s="8">
        <v>9</v>
      </c>
      <c r="X15" s="8">
        <v>7</v>
      </c>
      <c r="Y15" s="8">
        <f t="shared" si="6"/>
        <v>1</v>
      </c>
      <c r="Z15" s="8">
        <f t="shared" si="3"/>
        <v>1</v>
      </c>
      <c r="AA15" s="8">
        <f t="shared" si="7"/>
        <v>4</v>
      </c>
      <c r="AB15" s="8">
        <f t="shared" si="8"/>
        <v>2</v>
      </c>
      <c r="AC15" s="8">
        <f t="shared" si="3"/>
        <v>1</v>
      </c>
      <c r="AD15" s="8">
        <f t="shared" si="9"/>
        <v>4</v>
      </c>
      <c r="AE15" s="8">
        <f t="shared" si="10"/>
        <v>37</v>
      </c>
      <c r="AF15" s="8">
        <f t="shared" si="11"/>
        <v>17</v>
      </c>
      <c r="AG15" s="8">
        <f t="shared" si="12"/>
        <v>67</v>
      </c>
    </row>
    <row r="16" spans="1:33" ht="45" x14ac:dyDescent="0.25">
      <c r="A16" s="6">
        <v>10</v>
      </c>
      <c r="B16" s="6">
        <v>88</v>
      </c>
      <c r="C16" s="7">
        <v>3194</v>
      </c>
      <c r="D16" s="9" t="s">
        <v>159</v>
      </c>
      <c r="E16" s="6" t="s">
        <v>52</v>
      </c>
      <c r="F16" s="6" t="s">
        <v>52</v>
      </c>
      <c r="G16" s="6" t="s">
        <v>144</v>
      </c>
      <c r="H16" s="8">
        <v>21</v>
      </c>
      <c r="I16" s="8">
        <f t="shared" si="4"/>
        <v>19</v>
      </c>
      <c r="J16" s="8">
        <f t="shared" si="2"/>
        <v>2</v>
      </c>
      <c r="K16" s="8">
        <f t="shared" si="13"/>
        <v>309</v>
      </c>
      <c r="L16" s="8">
        <f t="shared" si="14"/>
        <v>285</v>
      </c>
      <c r="M16" s="8">
        <f t="shared" si="15"/>
        <v>24</v>
      </c>
      <c r="N16" s="8">
        <f t="shared" ref="N16:N22" si="18">SUM(O16:R16)</f>
        <v>116</v>
      </c>
      <c r="O16" s="8">
        <v>3</v>
      </c>
      <c r="P16" s="8">
        <v>5</v>
      </c>
      <c r="Q16" s="8">
        <v>105</v>
      </c>
      <c r="R16" s="8">
        <v>3</v>
      </c>
      <c r="S16" s="8">
        <f t="shared" si="16"/>
        <v>26</v>
      </c>
      <c r="T16" s="8">
        <f t="shared" si="17"/>
        <v>24</v>
      </c>
      <c r="U16" s="8">
        <v>1</v>
      </c>
      <c r="V16" s="8">
        <v>2</v>
      </c>
      <c r="W16" s="8">
        <v>11</v>
      </c>
      <c r="X16" s="8">
        <f>H16-2-W16</f>
        <v>8</v>
      </c>
      <c r="Y16" s="8">
        <f t="shared" si="6"/>
        <v>1</v>
      </c>
      <c r="Z16" s="8">
        <f t="shared" si="3"/>
        <v>1</v>
      </c>
      <c r="AA16" s="8">
        <f t="shared" si="7"/>
        <v>4</v>
      </c>
      <c r="AB16" s="8">
        <f t="shared" si="8"/>
        <v>2</v>
      </c>
      <c r="AC16" s="8">
        <f t="shared" si="3"/>
        <v>1</v>
      </c>
      <c r="AD16" s="8">
        <f t="shared" si="9"/>
        <v>4</v>
      </c>
      <c r="AE16" s="8">
        <f t="shared" si="10"/>
        <v>45</v>
      </c>
      <c r="AF16" s="8">
        <f t="shared" si="11"/>
        <v>21</v>
      </c>
      <c r="AG16" s="8">
        <f t="shared" si="12"/>
        <v>79</v>
      </c>
    </row>
    <row r="17" spans="1:33" ht="45" x14ac:dyDescent="0.25">
      <c r="A17" s="6">
        <v>11</v>
      </c>
      <c r="B17" s="6">
        <v>89</v>
      </c>
      <c r="C17" s="7">
        <v>2871</v>
      </c>
      <c r="D17" s="6" t="s">
        <v>53</v>
      </c>
      <c r="E17" s="6" t="s">
        <v>54</v>
      </c>
      <c r="F17" s="6" t="s">
        <v>54</v>
      </c>
      <c r="G17" s="6" t="s">
        <v>144</v>
      </c>
      <c r="H17" s="8">
        <v>19</v>
      </c>
      <c r="I17" s="8">
        <f t="shared" si="4"/>
        <v>17</v>
      </c>
      <c r="J17" s="8">
        <f t="shared" si="2"/>
        <v>2</v>
      </c>
      <c r="K17" s="8">
        <f t="shared" si="13"/>
        <v>279</v>
      </c>
      <c r="L17" s="8">
        <f t="shared" si="14"/>
        <v>255</v>
      </c>
      <c r="M17" s="8">
        <f t="shared" si="15"/>
        <v>24</v>
      </c>
      <c r="N17" s="8">
        <f t="shared" si="18"/>
        <v>116</v>
      </c>
      <c r="O17" s="8">
        <v>3</v>
      </c>
      <c r="P17" s="8">
        <v>5</v>
      </c>
      <c r="Q17" s="8">
        <v>105</v>
      </c>
      <c r="R17" s="8">
        <v>3</v>
      </c>
      <c r="S17" s="8">
        <f t="shared" si="16"/>
        <v>24</v>
      </c>
      <c r="T17" s="8">
        <f t="shared" si="17"/>
        <v>22</v>
      </c>
      <c r="U17" s="8">
        <v>1</v>
      </c>
      <c r="V17" s="8">
        <v>2</v>
      </c>
      <c r="W17" s="8">
        <v>10</v>
      </c>
      <c r="X17" s="8">
        <f>H17-2-W17</f>
        <v>7</v>
      </c>
      <c r="Y17" s="8">
        <f t="shared" si="6"/>
        <v>1</v>
      </c>
      <c r="Z17" s="8">
        <f t="shared" si="3"/>
        <v>1</v>
      </c>
      <c r="AA17" s="8">
        <f t="shared" si="7"/>
        <v>4</v>
      </c>
      <c r="AB17" s="8">
        <f t="shared" si="8"/>
        <v>2</v>
      </c>
      <c r="AC17" s="8">
        <f t="shared" si="3"/>
        <v>1</v>
      </c>
      <c r="AD17" s="8">
        <f t="shared" si="9"/>
        <v>4</v>
      </c>
      <c r="AE17" s="8">
        <f t="shared" si="10"/>
        <v>41</v>
      </c>
      <c r="AF17" s="8">
        <f t="shared" si="11"/>
        <v>19</v>
      </c>
      <c r="AG17" s="8">
        <f t="shared" si="12"/>
        <v>73</v>
      </c>
    </row>
    <row r="18" spans="1:33" ht="45" x14ac:dyDescent="0.25">
      <c r="A18" s="6">
        <v>12</v>
      </c>
      <c r="B18" s="6">
        <v>89</v>
      </c>
      <c r="C18" s="7">
        <v>3004</v>
      </c>
      <c r="D18" s="6" t="s">
        <v>160</v>
      </c>
      <c r="E18" s="6" t="s">
        <v>59</v>
      </c>
      <c r="F18" s="6" t="s">
        <v>59</v>
      </c>
      <c r="G18" s="6" t="s">
        <v>144</v>
      </c>
      <c r="H18" s="8">
        <v>18</v>
      </c>
      <c r="I18" s="8">
        <f t="shared" si="4"/>
        <v>16</v>
      </c>
      <c r="J18" s="8">
        <f t="shared" si="2"/>
        <v>2</v>
      </c>
      <c r="K18" s="8">
        <f t="shared" si="13"/>
        <v>264</v>
      </c>
      <c r="L18" s="8">
        <f t="shared" si="14"/>
        <v>240</v>
      </c>
      <c r="M18" s="8">
        <f t="shared" si="15"/>
        <v>24</v>
      </c>
      <c r="N18" s="8">
        <f t="shared" si="18"/>
        <v>116</v>
      </c>
      <c r="O18" s="8">
        <v>3</v>
      </c>
      <c r="P18" s="8">
        <v>5</v>
      </c>
      <c r="Q18" s="8">
        <v>105</v>
      </c>
      <c r="R18" s="8">
        <v>3</v>
      </c>
      <c r="S18" s="8">
        <f t="shared" si="16"/>
        <v>23</v>
      </c>
      <c r="T18" s="8">
        <f t="shared" si="17"/>
        <v>21</v>
      </c>
      <c r="U18" s="8">
        <v>1</v>
      </c>
      <c r="V18" s="8">
        <v>2</v>
      </c>
      <c r="W18" s="8">
        <v>10</v>
      </c>
      <c r="X18" s="8">
        <f>H18-2-W18</f>
        <v>6</v>
      </c>
      <c r="Y18" s="8">
        <f t="shared" si="6"/>
        <v>1</v>
      </c>
      <c r="Z18" s="8">
        <f t="shared" si="3"/>
        <v>1</v>
      </c>
      <c r="AA18" s="8">
        <f t="shared" si="7"/>
        <v>4</v>
      </c>
      <c r="AB18" s="8">
        <f t="shared" si="8"/>
        <v>2</v>
      </c>
      <c r="AC18" s="8">
        <f t="shared" si="3"/>
        <v>1</v>
      </c>
      <c r="AD18" s="8">
        <f t="shared" si="9"/>
        <v>4</v>
      </c>
      <c r="AE18" s="8">
        <f t="shared" si="10"/>
        <v>39</v>
      </c>
      <c r="AF18" s="8">
        <f t="shared" si="11"/>
        <v>18</v>
      </c>
      <c r="AG18" s="8">
        <f t="shared" si="12"/>
        <v>70</v>
      </c>
    </row>
    <row r="19" spans="1:33" ht="45" x14ac:dyDescent="0.25">
      <c r="A19" s="6">
        <v>13</v>
      </c>
      <c r="B19" s="6">
        <v>89</v>
      </c>
      <c r="C19" s="7">
        <v>3192</v>
      </c>
      <c r="D19" s="6" t="s">
        <v>57</v>
      </c>
      <c r="E19" s="6" t="s">
        <v>58</v>
      </c>
      <c r="F19" s="6" t="s">
        <v>58</v>
      </c>
      <c r="G19" s="6" t="s">
        <v>144</v>
      </c>
      <c r="H19" s="8">
        <v>17</v>
      </c>
      <c r="I19" s="8">
        <f t="shared" si="4"/>
        <v>15</v>
      </c>
      <c r="J19" s="8">
        <f t="shared" si="2"/>
        <v>2</v>
      </c>
      <c r="K19" s="8">
        <f t="shared" si="13"/>
        <v>249</v>
      </c>
      <c r="L19" s="8">
        <f t="shared" si="14"/>
        <v>225</v>
      </c>
      <c r="M19" s="8">
        <f t="shared" si="15"/>
        <v>24</v>
      </c>
      <c r="N19" s="8">
        <f t="shared" si="18"/>
        <v>116</v>
      </c>
      <c r="O19" s="8">
        <v>3</v>
      </c>
      <c r="P19" s="8">
        <v>5</v>
      </c>
      <c r="Q19" s="8">
        <v>105</v>
      </c>
      <c r="R19" s="8">
        <v>3</v>
      </c>
      <c r="S19" s="8">
        <f t="shared" si="16"/>
        <v>22</v>
      </c>
      <c r="T19" s="8">
        <f t="shared" si="17"/>
        <v>20</v>
      </c>
      <c r="U19" s="8">
        <v>1</v>
      </c>
      <c r="V19" s="8">
        <v>2</v>
      </c>
      <c r="W19" s="8">
        <v>9</v>
      </c>
      <c r="X19" s="8">
        <v>6</v>
      </c>
      <c r="Y19" s="8">
        <f t="shared" si="6"/>
        <v>1</v>
      </c>
      <c r="Z19" s="8">
        <f t="shared" si="3"/>
        <v>1</v>
      </c>
      <c r="AA19" s="8">
        <f t="shared" si="7"/>
        <v>4</v>
      </c>
      <c r="AB19" s="8">
        <f t="shared" si="8"/>
        <v>2</v>
      </c>
      <c r="AC19" s="8">
        <f t="shared" si="3"/>
        <v>1</v>
      </c>
      <c r="AD19" s="8">
        <f t="shared" si="9"/>
        <v>4</v>
      </c>
      <c r="AE19" s="8">
        <f t="shared" si="10"/>
        <v>37</v>
      </c>
      <c r="AF19" s="8">
        <f t="shared" si="11"/>
        <v>17</v>
      </c>
      <c r="AG19" s="8">
        <f t="shared" si="12"/>
        <v>67</v>
      </c>
    </row>
    <row r="20" spans="1:33" ht="45" x14ac:dyDescent="0.25">
      <c r="A20" s="6">
        <v>14</v>
      </c>
      <c r="B20" s="6">
        <v>89</v>
      </c>
      <c r="C20" s="7">
        <v>3208</v>
      </c>
      <c r="D20" s="6" t="s">
        <v>60</v>
      </c>
      <c r="E20" s="6" t="s">
        <v>61</v>
      </c>
      <c r="F20" s="6" t="s">
        <v>61</v>
      </c>
      <c r="G20" s="6" t="s">
        <v>144</v>
      </c>
      <c r="H20" s="8">
        <v>20</v>
      </c>
      <c r="I20" s="8">
        <f t="shared" si="4"/>
        <v>18</v>
      </c>
      <c r="J20" s="8">
        <f t="shared" si="2"/>
        <v>2</v>
      </c>
      <c r="K20" s="8">
        <f t="shared" si="13"/>
        <v>294</v>
      </c>
      <c r="L20" s="8">
        <f t="shared" si="14"/>
        <v>270</v>
      </c>
      <c r="M20" s="8">
        <f t="shared" si="15"/>
        <v>24</v>
      </c>
      <c r="N20" s="8">
        <f t="shared" si="18"/>
        <v>116</v>
      </c>
      <c r="O20" s="8">
        <v>3</v>
      </c>
      <c r="P20" s="8">
        <v>5</v>
      </c>
      <c r="Q20" s="8">
        <v>105</v>
      </c>
      <c r="R20" s="8">
        <v>3</v>
      </c>
      <c r="S20" s="8">
        <f t="shared" si="16"/>
        <v>25</v>
      </c>
      <c r="T20" s="8">
        <f t="shared" si="17"/>
        <v>23</v>
      </c>
      <c r="U20" s="8">
        <v>1</v>
      </c>
      <c r="V20" s="8">
        <v>2</v>
      </c>
      <c r="W20" s="8">
        <v>11</v>
      </c>
      <c r="X20" s="8">
        <f>H20-2-W20</f>
        <v>7</v>
      </c>
      <c r="Y20" s="8">
        <f t="shared" si="6"/>
        <v>1</v>
      </c>
      <c r="Z20" s="8">
        <f t="shared" si="3"/>
        <v>1</v>
      </c>
      <c r="AA20" s="8">
        <f t="shared" si="7"/>
        <v>4</v>
      </c>
      <c r="AB20" s="8">
        <f t="shared" si="8"/>
        <v>2</v>
      </c>
      <c r="AC20" s="8">
        <f t="shared" si="3"/>
        <v>1</v>
      </c>
      <c r="AD20" s="8">
        <f t="shared" si="9"/>
        <v>4</v>
      </c>
      <c r="AE20" s="8">
        <f t="shared" si="10"/>
        <v>43</v>
      </c>
      <c r="AF20" s="8">
        <f t="shared" si="11"/>
        <v>20</v>
      </c>
      <c r="AG20" s="8">
        <f t="shared" si="12"/>
        <v>76</v>
      </c>
    </row>
    <row r="21" spans="1:33" ht="45" x14ac:dyDescent="0.25">
      <c r="A21" s="6">
        <v>15</v>
      </c>
      <c r="B21" s="6">
        <v>89</v>
      </c>
      <c r="C21" s="7">
        <v>3245</v>
      </c>
      <c r="D21" s="6" t="s">
        <v>55</v>
      </c>
      <c r="E21" s="6" t="s">
        <v>56</v>
      </c>
      <c r="F21" s="6" t="s">
        <v>56</v>
      </c>
      <c r="G21" s="6" t="s">
        <v>144</v>
      </c>
      <c r="H21" s="8">
        <v>20</v>
      </c>
      <c r="I21" s="8">
        <f t="shared" si="4"/>
        <v>18</v>
      </c>
      <c r="J21" s="8">
        <f t="shared" si="2"/>
        <v>2</v>
      </c>
      <c r="K21" s="8">
        <f t="shared" si="13"/>
        <v>294</v>
      </c>
      <c r="L21" s="8">
        <f t="shared" si="14"/>
        <v>270</v>
      </c>
      <c r="M21" s="8">
        <f t="shared" si="15"/>
        <v>24</v>
      </c>
      <c r="N21" s="8">
        <f t="shared" si="18"/>
        <v>116</v>
      </c>
      <c r="O21" s="8">
        <v>3</v>
      </c>
      <c r="P21" s="8">
        <v>5</v>
      </c>
      <c r="Q21" s="8">
        <v>105</v>
      </c>
      <c r="R21" s="8">
        <v>3</v>
      </c>
      <c r="S21" s="8">
        <f t="shared" si="16"/>
        <v>25</v>
      </c>
      <c r="T21" s="8">
        <f t="shared" si="17"/>
        <v>23</v>
      </c>
      <c r="U21" s="8">
        <v>1</v>
      </c>
      <c r="V21" s="8">
        <v>2</v>
      </c>
      <c r="W21" s="8">
        <v>11</v>
      </c>
      <c r="X21" s="8">
        <f>H21-2-W21</f>
        <v>7</v>
      </c>
      <c r="Y21" s="8">
        <f t="shared" si="6"/>
        <v>1</v>
      </c>
      <c r="Z21" s="8">
        <f t="shared" si="3"/>
        <v>1</v>
      </c>
      <c r="AA21" s="8">
        <f t="shared" si="7"/>
        <v>4</v>
      </c>
      <c r="AB21" s="8">
        <f t="shared" si="8"/>
        <v>2</v>
      </c>
      <c r="AC21" s="8">
        <f t="shared" si="3"/>
        <v>1</v>
      </c>
      <c r="AD21" s="8">
        <f t="shared" si="9"/>
        <v>4</v>
      </c>
      <c r="AE21" s="8">
        <f t="shared" si="10"/>
        <v>43</v>
      </c>
      <c r="AF21" s="8">
        <f t="shared" si="11"/>
        <v>20</v>
      </c>
      <c r="AG21" s="8">
        <f t="shared" si="12"/>
        <v>76</v>
      </c>
    </row>
    <row r="22" spans="1:33" ht="45" x14ac:dyDescent="0.25">
      <c r="A22" s="6">
        <v>16</v>
      </c>
      <c r="B22" s="6">
        <v>89</v>
      </c>
      <c r="C22" s="7">
        <v>3395</v>
      </c>
      <c r="D22" s="6" t="s">
        <v>155</v>
      </c>
      <c r="E22" s="6" t="s">
        <v>146</v>
      </c>
      <c r="F22" s="6" t="s">
        <v>59</v>
      </c>
      <c r="G22" s="6" t="s">
        <v>144</v>
      </c>
      <c r="H22" s="8">
        <v>20</v>
      </c>
      <c r="I22" s="8">
        <f t="shared" si="4"/>
        <v>18</v>
      </c>
      <c r="J22" s="8">
        <f t="shared" si="2"/>
        <v>2</v>
      </c>
      <c r="K22" s="8">
        <f t="shared" si="13"/>
        <v>294</v>
      </c>
      <c r="L22" s="8">
        <f t="shared" si="14"/>
        <v>270</v>
      </c>
      <c r="M22" s="8">
        <f t="shared" si="15"/>
        <v>24</v>
      </c>
      <c r="N22" s="8">
        <f t="shared" si="18"/>
        <v>116</v>
      </c>
      <c r="O22" s="8">
        <v>3</v>
      </c>
      <c r="P22" s="8">
        <v>5</v>
      </c>
      <c r="Q22" s="8">
        <v>105</v>
      </c>
      <c r="R22" s="8">
        <v>3</v>
      </c>
      <c r="S22" s="8">
        <f t="shared" si="16"/>
        <v>25</v>
      </c>
      <c r="T22" s="8">
        <f t="shared" si="17"/>
        <v>23</v>
      </c>
      <c r="U22" s="8">
        <v>1</v>
      </c>
      <c r="V22" s="8">
        <v>2</v>
      </c>
      <c r="W22" s="8">
        <v>10</v>
      </c>
      <c r="X22" s="8">
        <f>H22-2-W22</f>
        <v>8</v>
      </c>
      <c r="Y22" s="8">
        <f t="shared" si="6"/>
        <v>1</v>
      </c>
      <c r="Z22" s="8">
        <f t="shared" si="3"/>
        <v>1</v>
      </c>
      <c r="AA22" s="8">
        <f t="shared" si="7"/>
        <v>4</v>
      </c>
      <c r="AB22" s="8">
        <f t="shared" si="8"/>
        <v>2</v>
      </c>
      <c r="AC22" s="8">
        <f t="shared" si="3"/>
        <v>1</v>
      </c>
      <c r="AD22" s="8">
        <f t="shared" si="9"/>
        <v>4</v>
      </c>
      <c r="AE22" s="8">
        <f t="shared" si="10"/>
        <v>43</v>
      </c>
      <c r="AF22" s="8">
        <f t="shared" si="11"/>
        <v>20</v>
      </c>
      <c r="AG22" s="8">
        <f t="shared" si="12"/>
        <v>76</v>
      </c>
    </row>
    <row r="23" spans="1:33" ht="45" x14ac:dyDescent="0.25">
      <c r="A23" s="6">
        <v>17</v>
      </c>
      <c r="B23" s="6">
        <v>90</v>
      </c>
      <c r="C23" s="7">
        <v>2540</v>
      </c>
      <c r="D23" s="6" t="s">
        <v>62</v>
      </c>
      <c r="E23" s="6" t="s">
        <v>63</v>
      </c>
      <c r="F23" s="6" t="s">
        <v>141</v>
      </c>
      <c r="G23" s="6" t="s">
        <v>144</v>
      </c>
      <c r="H23" s="8">
        <v>15</v>
      </c>
      <c r="I23" s="8">
        <v>0</v>
      </c>
      <c r="J23" s="8">
        <f t="shared" si="2"/>
        <v>15</v>
      </c>
      <c r="K23" s="8">
        <f>H23*12</f>
        <v>180</v>
      </c>
      <c r="L23" s="8">
        <f t="shared" si="14"/>
        <v>0</v>
      </c>
      <c r="M23" s="8">
        <f t="shared" si="15"/>
        <v>180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f t="shared" si="6"/>
        <v>1</v>
      </c>
      <c r="Z23" s="8">
        <f t="shared" si="6"/>
        <v>1</v>
      </c>
      <c r="AA23" s="8">
        <f t="shared" si="7"/>
        <v>4</v>
      </c>
      <c r="AB23" s="8">
        <f t="shared" si="8"/>
        <v>2</v>
      </c>
      <c r="AC23" s="8">
        <f t="shared" si="6"/>
        <v>1</v>
      </c>
      <c r="AD23" s="8">
        <f t="shared" si="9"/>
        <v>4</v>
      </c>
      <c r="AE23" s="8">
        <f t="shared" si="10"/>
        <v>33</v>
      </c>
      <c r="AF23" s="8">
        <f t="shared" si="11"/>
        <v>15</v>
      </c>
      <c r="AG23" s="8">
        <f t="shared" si="12"/>
        <v>61</v>
      </c>
    </row>
    <row r="24" spans="1:33" ht="45" x14ac:dyDescent="0.25">
      <c r="A24" s="6">
        <v>18</v>
      </c>
      <c r="B24" s="6">
        <v>90</v>
      </c>
      <c r="C24" s="7">
        <v>1976</v>
      </c>
      <c r="D24" s="6" t="s">
        <v>64</v>
      </c>
      <c r="E24" s="6" t="s">
        <v>65</v>
      </c>
      <c r="F24" s="6" t="s">
        <v>65</v>
      </c>
      <c r="G24" s="6" t="s">
        <v>144</v>
      </c>
      <c r="H24" s="8">
        <v>20</v>
      </c>
      <c r="I24" s="8">
        <f t="shared" ref="I24:I52" si="19">H24-2</f>
        <v>18</v>
      </c>
      <c r="J24" s="8">
        <f t="shared" si="2"/>
        <v>2</v>
      </c>
      <c r="K24" s="8">
        <f t="shared" ref="K24:K31" si="20">(H24-2)*15+24</f>
        <v>294</v>
      </c>
      <c r="L24" s="8">
        <f t="shared" si="14"/>
        <v>270</v>
      </c>
      <c r="M24" s="8">
        <f t="shared" si="15"/>
        <v>24</v>
      </c>
      <c r="N24" s="8">
        <f t="shared" ref="N24:N32" si="21">SUM(O24:R24)</f>
        <v>116</v>
      </c>
      <c r="O24" s="8">
        <v>3</v>
      </c>
      <c r="P24" s="8">
        <v>5</v>
      </c>
      <c r="Q24" s="8">
        <v>105</v>
      </c>
      <c r="R24" s="8">
        <v>3</v>
      </c>
      <c r="S24" s="8">
        <f t="shared" ref="S24:S31" si="22">H24+5</f>
        <v>25</v>
      </c>
      <c r="T24" s="8">
        <f t="shared" ref="T24:T31" si="23">H24+3</f>
        <v>23</v>
      </c>
      <c r="U24" s="8">
        <v>1</v>
      </c>
      <c r="V24" s="8">
        <v>2</v>
      </c>
      <c r="W24" s="8">
        <v>11</v>
      </c>
      <c r="X24" s="8">
        <f>H24-2-W24</f>
        <v>7</v>
      </c>
      <c r="Y24" s="8">
        <f t="shared" si="6"/>
        <v>1</v>
      </c>
      <c r="Z24" s="8">
        <f t="shared" si="6"/>
        <v>1</v>
      </c>
      <c r="AA24" s="8">
        <f t="shared" si="7"/>
        <v>4</v>
      </c>
      <c r="AB24" s="8">
        <f t="shared" si="8"/>
        <v>2</v>
      </c>
      <c r="AC24" s="8">
        <f t="shared" si="6"/>
        <v>1</v>
      </c>
      <c r="AD24" s="8">
        <f t="shared" si="9"/>
        <v>4</v>
      </c>
      <c r="AE24" s="8">
        <f t="shared" si="10"/>
        <v>43</v>
      </c>
      <c r="AF24" s="8">
        <f t="shared" si="11"/>
        <v>20</v>
      </c>
      <c r="AG24" s="8">
        <f t="shared" si="12"/>
        <v>76</v>
      </c>
    </row>
    <row r="25" spans="1:33" ht="45" x14ac:dyDescent="0.25">
      <c r="A25" s="6">
        <v>19</v>
      </c>
      <c r="B25" s="6">
        <v>90</v>
      </c>
      <c r="C25" s="7">
        <v>9347</v>
      </c>
      <c r="D25" s="6" t="s">
        <v>67</v>
      </c>
      <c r="E25" s="6" t="s">
        <v>66</v>
      </c>
      <c r="F25" s="6" t="s">
        <v>66</v>
      </c>
      <c r="G25" s="6" t="s">
        <v>144</v>
      </c>
      <c r="H25" s="8">
        <v>17</v>
      </c>
      <c r="I25" s="8">
        <f t="shared" si="19"/>
        <v>15</v>
      </c>
      <c r="J25" s="8">
        <f t="shared" si="2"/>
        <v>2</v>
      </c>
      <c r="K25" s="8">
        <f t="shared" si="20"/>
        <v>249</v>
      </c>
      <c r="L25" s="8">
        <f t="shared" si="14"/>
        <v>225</v>
      </c>
      <c r="M25" s="8">
        <f t="shared" si="15"/>
        <v>24</v>
      </c>
      <c r="N25" s="8">
        <f t="shared" si="21"/>
        <v>116</v>
      </c>
      <c r="O25" s="8">
        <v>3</v>
      </c>
      <c r="P25" s="8">
        <v>5</v>
      </c>
      <c r="Q25" s="8">
        <v>105</v>
      </c>
      <c r="R25" s="8">
        <v>3</v>
      </c>
      <c r="S25" s="8">
        <f t="shared" si="22"/>
        <v>22</v>
      </c>
      <c r="T25" s="8">
        <f t="shared" si="23"/>
        <v>20</v>
      </c>
      <c r="U25" s="8">
        <v>1</v>
      </c>
      <c r="V25" s="8">
        <v>2</v>
      </c>
      <c r="W25" s="8">
        <v>9</v>
      </c>
      <c r="X25" s="8">
        <f>H25-2-W25</f>
        <v>6</v>
      </c>
      <c r="Y25" s="8">
        <f t="shared" si="6"/>
        <v>1</v>
      </c>
      <c r="Z25" s="8">
        <f t="shared" si="6"/>
        <v>1</v>
      </c>
      <c r="AA25" s="8">
        <f t="shared" si="7"/>
        <v>4</v>
      </c>
      <c r="AB25" s="8">
        <f t="shared" si="8"/>
        <v>2</v>
      </c>
      <c r="AC25" s="8">
        <f t="shared" si="6"/>
        <v>1</v>
      </c>
      <c r="AD25" s="8">
        <f t="shared" si="9"/>
        <v>4</v>
      </c>
      <c r="AE25" s="8">
        <f t="shared" si="10"/>
        <v>37</v>
      </c>
      <c r="AF25" s="8">
        <f t="shared" si="11"/>
        <v>17</v>
      </c>
      <c r="AG25" s="8">
        <f t="shared" si="12"/>
        <v>67</v>
      </c>
    </row>
    <row r="26" spans="1:33" ht="45" x14ac:dyDescent="0.25">
      <c r="A26" s="6">
        <v>20</v>
      </c>
      <c r="B26" s="6">
        <v>91</v>
      </c>
      <c r="C26" s="7">
        <v>2775</v>
      </c>
      <c r="D26" s="6" t="s">
        <v>68</v>
      </c>
      <c r="E26" s="6" t="s">
        <v>69</v>
      </c>
      <c r="F26" s="6" t="s">
        <v>69</v>
      </c>
      <c r="G26" s="6" t="s">
        <v>144</v>
      </c>
      <c r="H26" s="8">
        <v>22</v>
      </c>
      <c r="I26" s="8">
        <f t="shared" si="19"/>
        <v>20</v>
      </c>
      <c r="J26" s="8">
        <f t="shared" si="2"/>
        <v>2</v>
      </c>
      <c r="K26" s="8">
        <f t="shared" si="20"/>
        <v>324</v>
      </c>
      <c r="L26" s="8">
        <f t="shared" si="14"/>
        <v>300</v>
      </c>
      <c r="M26" s="8">
        <f t="shared" si="15"/>
        <v>24</v>
      </c>
      <c r="N26" s="8">
        <f t="shared" si="21"/>
        <v>116</v>
      </c>
      <c r="O26" s="8">
        <v>3</v>
      </c>
      <c r="P26" s="8">
        <v>5</v>
      </c>
      <c r="Q26" s="8">
        <v>105</v>
      </c>
      <c r="R26" s="8">
        <v>3</v>
      </c>
      <c r="S26" s="8">
        <f t="shared" si="22"/>
        <v>27</v>
      </c>
      <c r="T26" s="8">
        <f t="shared" si="23"/>
        <v>25</v>
      </c>
      <c r="U26" s="8">
        <v>1</v>
      </c>
      <c r="V26" s="8">
        <v>2</v>
      </c>
      <c r="W26" s="8">
        <v>11</v>
      </c>
      <c r="X26" s="8">
        <f>H26-2-W26</f>
        <v>9</v>
      </c>
      <c r="Y26" s="8">
        <f t="shared" si="6"/>
        <v>1</v>
      </c>
      <c r="Z26" s="8">
        <f t="shared" si="6"/>
        <v>1</v>
      </c>
      <c r="AA26" s="8">
        <f t="shared" si="7"/>
        <v>4</v>
      </c>
      <c r="AB26" s="8">
        <f t="shared" si="8"/>
        <v>2</v>
      </c>
      <c r="AC26" s="8">
        <f t="shared" si="6"/>
        <v>1</v>
      </c>
      <c r="AD26" s="8">
        <f t="shared" si="9"/>
        <v>4</v>
      </c>
      <c r="AE26" s="8">
        <f t="shared" si="10"/>
        <v>47</v>
      </c>
      <c r="AF26" s="8">
        <f t="shared" si="11"/>
        <v>22</v>
      </c>
      <c r="AG26" s="8">
        <f t="shared" si="12"/>
        <v>82</v>
      </c>
    </row>
    <row r="27" spans="1:33" ht="45" x14ac:dyDescent="0.25">
      <c r="A27" s="6">
        <v>21</v>
      </c>
      <c r="B27" s="6">
        <v>91</v>
      </c>
      <c r="C27" s="7">
        <v>3425</v>
      </c>
      <c r="D27" s="6" t="s">
        <v>129</v>
      </c>
      <c r="E27" s="6" t="s">
        <v>70</v>
      </c>
      <c r="F27" s="6" t="s">
        <v>70</v>
      </c>
      <c r="G27" s="6" t="s">
        <v>144</v>
      </c>
      <c r="H27" s="8">
        <v>21</v>
      </c>
      <c r="I27" s="8">
        <f t="shared" si="19"/>
        <v>19</v>
      </c>
      <c r="J27" s="8">
        <f t="shared" si="2"/>
        <v>2</v>
      </c>
      <c r="K27" s="8">
        <f t="shared" si="20"/>
        <v>309</v>
      </c>
      <c r="L27" s="8">
        <f t="shared" si="14"/>
        <v>285</v>
      </c>
      <c r="M27" s="8">
        <f t="shared" si="15"/>
        <v>24</v>
      </c>
      <c r="N27" s="8">
        <f t="shared" si="21"/>
        <v>116</v>
      </c>
      <c r="O27" s="8">
        <v>3</v>
      </c>
      <c r="P27" s="8">
        <v>5</v>
      </c>
      <c r="Q27" s="8">
        <v>105</v>
      </c>
      <c r="R27" s="8">
        <v>3</v>
      </c>
      <c r="S27" s="8">
        <f t="shared" si="22"/>
        <v>26</v>
      </c>
      <c r="T27" s="8">
        <f t="shared" si="23"/>
        <v>24</v>
      </c>
      <c r="U27" s="8">
        <v>1</v>
      </c>
      <c r="V27" s="8">
        <v>2</v>
      </c>
      <c r="W27" s="8">
        <v>11</v>
      </c>
      <c r="X27" s="8">
        <f>H27-2-W27</f>
        <v>8</v>
      </c>
      <c r="Y27" s="8">
        <f t="shared" si="6"/>
        <v>1</v>
      </c>
      <c r="Z27" s="8">
        <f t="shared" si="6"/>
        <v>1</v>
      </c>
      <c r="AA27" s="8">
        <f t="shared" si="7"/>
        <v>4</v>
      </c>
      <c r="AB27" s="8">
        <f t="shared" si="8"/>
        <v>2</v>
      </c>
      <c r="AC27" s="8">
        <f t="shared" si="6"/>
        <v>1</v>
      </c>
      <c r="AD27" s="8">
        <f t="shared" si="9"/>
        <v>4</v>
      </c>
      <c r="AE27" s="8">
        <f t="shared" si="10"/>
        <v>45</v>
      </c>
      <c r="AF27" s="8">
        <f t="shared" si="11"/>
        <v>21</v>
      </c>
      <c r="AG27" s="8">
        <f t="shared" si="12"/>
        <v>79</v>
      </c>
    </row>
    <row r="28" spans="1:33" ht="45" x14ac:dyDescent="0.25">
      <c r="A28" s="6">
        <v>22</v>
      </c>
      <c r="B28" s="6">
        <v>91</v>
      </c>
      <c r="C28" s="7">
        <v>9304</v>
      </c>
      <c r="D28" s="6" t="s">
        <v>71</v>
      </c>
      <c r="E28" s="6" t="s">
        <v>72</v>
      </c>
      <c r="F28" s="6" t="s">
        <v>72</v>
      </c>
      <c r="G28" s="6" t="s">
        <v>144</v>
      </c>
      <c r="H28" s="8">
        <v>17</v>
      </c>
      <c r="I28" s="8">
        <f t="shared" si="19"/>
        <v>15</v>
      </c>
      <c r="J28" s="8">
        <f t="shared" si="2"/>
        <v>2</v>
      </c>
      <c r="K28" s="8">
        <f t="shared" si="20"/>
        <v>249</v>
      </c>
      <c r="L28" s="8">
        <f t="shared" si="14"/>
        <v>225</v>
      </c>
      <c r="M28" s="8">
        <f t="shared" si="15"/>
        <v>24</v>
      </c>
      <c r="N28" s="8">
        <f t="shared" si="21"/>
        <v>116</v>
      </c>
      <c r="O28" s="8">
        <v>3</v>
      </c>
      <c r="P28" s="8">
        <v>5</v>
      </c>
      <c r="Q28" s="8">
        <v>105</v>
      </c>
      <c r="R28" s="8">
        <v>3</v>
      </c>
      <c r="S28" s="8">
        <f t="shared" si="22"/>
        <v>22</v>
      </c>
      <c r="T28" s="8">
        <f t="shared" si="23"/>
        <v>20</v>
      </c>
      <c r="U28" s="8">
        <v>1</v>
      </c>
      <c r="V28" s="8">
        <v>2</v>
      </c>
      <c r="W28" s="8">
        <v>9</v>
      </c>
      <c r="X28" s="8">
        <v>6</v>
      </c>
      <c r="Y28" s="8">
        <f t="shared" si="6"/>
        <v>1</v>
      </c>
      <c r="Z28" s="8">
        <f t="shared" si="6"/>
        <v>1</v>
      </c>
      <c r="AA28" s="8">
        <f t="shared" si="7"/>
        <v>4</v>
      </c>
      <c r="AB28" s="8">
        <f t="shared" si="8"/>
        <v>2</v>
      </c>
      <c r="AC28" s="8">
        <f t="shared" si="6"/>
        <v>1</v>
      </c>
      <c r="AD28" s="8">
        <f t="shared" si="9"/>
        <v>4</v>
      </c>
      <c r="AE28" s="8">
        <f t="shared" si="10"/>
        <v>37</v>
      </c>
      <c r="AF28" s="8">
        <f t="shared" si="11"/>
        <v>17</v>
      </c>
      <c r="AG28" s="8">
        <f t="shared" si="12"/>
        <v>67</v>
      </c>
    </row>
    <row r="29" spans="1:33" ht="45" x14ac:dyDescent="0.25">
      <c r="A29" s="6">
        <v>23</v>
      </c>
      <c r="B29" s="6">
        <v>91</v>
      </c>
      <c r="C29" s="7">
        <v>3934</v>
      </c>
      <c r="D29" s="6" t="s">
        <v>74</v>
      </c>
      <c r="E29" s="6" t="s">
        <v>73</v>
      </c>
      <c r="F29" s="6" t="s">
        <v>73</v>
      </c>
      <c r="G29" s="6" t="s">
        <v>144</v>
      </c>
      <c r="H29" s="8">
        <v>20</v>
      </c>
      <c r="I29" s="8">
        <f t="shared" si="19"/>
        <v>18</v>
      </c>
      <c r="J29" s="8">
        <f t="shared" si="2"/>
        <v>2</v>
      </c>
      <c r="K29" s="8">
        <f t="shared" si="20"/>
        <v>294</v>
      </c>
      <c r="L29" s="8">
        <f t="shared" si="14"/>
        <v>270</v>
      </c>
      <c r="M29" s="8">
        <f t="shared" si="15"/>
        <v>24</v>
      </c>
      <c r="N29" s="8">
        <f t="shared" si="21"/>
        <v>116</v>
      </c>
      <c r="O29" s="8">
        <v>3</v>
      </c>
      <c r="P29" s="8">
        <v>5</v>
      </c>
      <c r="Q29" s="8">
        <v>105</v>
      </c>
      <c r="R29" s="8">
        <v>3</v>
      </c>
      <c r="S29" s="8">
        <f t="shared" si="22"/>
        <v>25</v>
      </c>
      <c r="T29" s="8">
        <f t="shared" si="23"/>
        <v>23</v>
      </c>
      <c r="U29" s="8">
        <v>1</v>
      </c>
      <c r="V29" s="8">
        <v>2</v>
      </c>
      <c r="W29" s="8">
        <v>0</v>
      </c>
      <c r="X29" s="8">
        <v>0</v>
      </c>
      <c r="Y29" s="8">
        <f t="shared" si="6"/>
        <v>1</v>
      </c>
      <c r="Z29" s="8">
        <f t="shared" si="6"/>
        <v>1</v>
      </c>
      <c r="AA29" s="8">
        <f t="shared" si="7"/>
        <v>4</v>
      </c>
      <c r="AB29" s="8">
        <f t="shared" si="8"/>
        <v>2</v>
      </c>
      <c r="AC29" s="8">
        <f t="shared" si="6"/>
        <v>1</v>
      </c>
      <c r="AD29" s="8">
        <f t="shared" si="9"/>
        <v>4</v>
      </c>
      <c r="AE29" s="8">
        <f t="shared" si="10"/>
        <v>43</v>
      </c>
      <c r="AF29" s="8">
        <f t="shared" si="11"/>
        <v>20</v>
      </c>
      <c r="AG29" s="8">
        <f t="shared" si="12"/>
        <v>76</v>
      </c>
    </row>
    <row r="30" spans="1:33" ht="45" x14ac:dyDescent="0.25">
      <c r="A30" s="6">
        <v>24</v>
      </c>
      <c r="B30" s="6">
        <v>91</v>
      </c>
      <c r="C30" s="7">
        <v>3965</v>
      </c>
      <c r="D30" s="6" t="s">
        <v>76</v>
      </c>
      <c r="E30" s="6" t="s">
        <v>75</v>
      </c>
      <c r="F30" s="6" t="s">
        <v>75</v>
      </c>
      <c r="G30" s="6" t="s">
        <v>144</v>
      </c>
      <c r="H30" s="8">
        <v>18</v>
      </c>
      <c r="I30" s="8">
        <f t="shared" si="19"/>
        <v>16</v>
      </c>
      <c r="J30" s="8">
        <f t="shared" si="2"/>
        <v>2</v>
      </c>
      <c r="K30" s="8">
        <f t="shared" si="20"/>
        <v>264</v>
      </c>
      <c r="L30" s="8">
        <f t="shared" si="14"/>
        <v>240</v>
      </c>
      <c r="M30" s="8">
        <f t="shared" si="15"/>
        <v>24</v>
      </c>
      <c r="N30" s="8">
        <f t="shared" si="21"/>
        <v>116</v>
      </c>
      <c r="O30" s="8">
        <v>3</v>
      </c>
      <c r="P30" s="8">
        <v>5</v>
      </c>
      <c r="Q30" s="8">
        <v>105</v>
      </c>
      <c r="R30" s="8">
        <v>3</v>
      </c>
      <c r="S30" s="8">
        <f t="shared" si="22"/>
        <v>23</v>
      </c>
      <c r="T30" s="8">
        <f t="shared" si="23"/>
        <v>21</v>
      </c>
      <c r="U30" s="8">
        <v>1</v>
      </c>
      <c r="V30" s="8">
        <v>2</v>
      </c>
      <c r="W30" s="8">
        <v>10</v>
      </c>
      <c r="X30" s="8">
        <f>H30-2-W30</f>
        <v>6</v>
      </c>
      <c r="Y30" s="8">
        <f t="shared" si="6"/>
        <v>1</v>
      </c>
      <c r="Z30" s="8">
        <f t="shared" si="6"/>
        <v>1</v>
      </c>
      <c r="AA30" s="8">
        <f t="shared" si="7"/>
        <v>4</v>
      </c>
      <c r="AB30" s="8">
        <f t="shared" si="8"/>
        <v>2</v>
      </c>
      <c r="AC30" s="8">
        <f t="shared" si="6"/>
        <v>1</v>
      </c>
      <c r="AD30" s="8">
        <f t="shared" si="9"/>
        <v>4</v>
      </c>
      <c r="AE30" s="8">
        <f t="shared" si="10"/>
        <v>39</v>
      </c>
      <c r="AF30" s="8">
        <f t="shared" si="11"/>
        <v>18</v>
      </c>
      <c r="AG30" s="8">
        <f t="shared" si="12"/>
        <v>70</v>
      </c>
    </row>
    <row r="31" spans="1:33" ht="45" x14ac:dyDescent="0.25">
      <c r="A31" s="6">
        <v>25</v>
      </c>
      <c r="B31" s="6">
        <v>92</v>
      </c>
      <c r="C31" s="7">
        <v>2689</v>
      </c>
      <c r="D31" s="6" t="s">
        <v>91</v>
      </c>
      <c r="E31" s="6" t="s">
        <v>90</v>
      </c>
      <c r="F31" s="6" t="s">
        <v>90</v>
      </c>
      <c r="G31" s="6" t="s">
        <v>144</v>
      </c>
      <c r="H31" s="8">
        <v>17</v>
      </c>
      <c r="I31" s="8">
        <f t="shared" si="19"/>
        <v>15</v>
      </c>
      <c r="J31" s="8">
        <f t="shared" si="2"/>
        <v>2</v>
      </c>
      <c r="K31" s="8">
        <f t="shared" si="20"/>
        <v>249</v>
      </c>
      <c r="L31" s="8">
        <f t="shared" si="14"/>
        <v>225</v>
      </c>
      <c r="M31" s="8">
        <f t="shared" si="15"/>
        <v>24</v>
      </c>
      <c r="N31" s="8">
        <f t="shared" si="21"/>
        <v>116</v>
      </c>
      <c r="O31" s="8">
        <v>3</v>
      </c>
      <c r="P31" s="8">
        <v>5</v>
      </c>
      <c r="Q31" s="8">
        <v>105</v>
      </c>
      <c r="R31" s="8">
        <v>3</v>
      </c>
      <c r="S31" s="8">
        <f t="shared" si="22"/>
        <v>22</v>
      </c>
      <c r="T31" s="8">
        <f t="shared" si="23"/>
        <v>20</v>
      </c>
      <c r="U31" s="8">
        <v>1</v>
      </c>
      <c r="V31" s="8">
        <v>2</v>
      </c>
      <c r="W31" s="8">
        <v>9</v>
      </c>
      <c r="X31" s="8">
        <f>H31-2-W31</f>
        <v>6</v>
      </c>
      <c r="Y31" s="8">
        <f t="shared" si="6"/>
        <v>1</v>
      </c>
      <c r="Z31" s="8">
        <f t="shared" si="6"/>
        <v>1</v>
      </c>
      <c r="AA31" s="8">
        <f t="shared" si="7"/>
        <v>4</v>
      </c>
      <c r="AB31" s="8">
        <f t="shared" si="8"/>
        <v>2</v>
      </c>
      <c r="AC31" s="8">
        <f t="shared" si="6"/>
        <v>1</v>
      </c>
      <c r="AD31" s="8">
        <f t="shared" si="9"/>
        <v>4</v>
      </c>
      <c r="AE31" s="8">
        <f t="shared" si="10"/>
        <v>37</v>
      </c>
      <c r="AF31" s="8">
        <f t="shared" si="11"/>
        <v>17</v>
      </c>
      <c r="AG31" s="8">
        <f t="shared" si="12"/>
        <v>67</v>
      </c>
    </row>
    <row r="32" spans="1:33" ht="45" x14ac:dyDescent="0.25">
      <c r="A32" s="6">
        <v>26</v>
      </c>
      <c r="B32" s="6">
        <v>92</v>
      </c>
      <c r="C32" s="7">
        <v>2690</v>
      </c>
      <c r="D32" s="6" t="s">
        <v>158</v>
      </c>
      <c r="E32" s="6" t="s">
        <v>147</v>
      </c>
      <c r="F32" s="6" t="s">
        <v>90</v>
      </c>
      <c r="G32" s="6" t="s">
        <v>144</v>
      </c>
      <c r="H32" s="8">
        <v>21</v>
      </c>
      <c r="I32" s="8">
        <f t="shared" si="19"/>
        <v>19</v>
      </c>
      <c r="J32" s="8">
        <f t="shared" si="2"/>
        <v>2</v>
      </c>
      <c r="K32" s="8">
        <v>309</v>
      </c>
      <c r="L32" s="8">
        <v>285</v>
      </c>
      <c r="M32" s="8">
        <v>24</v>
      </c>
      <c r="N32" s="8">
        <f t="shared" si="21"/>
        <v>116</v>
      </c>
      <c r="O32" s="8">
        <v>3</v>
      </c>
      <c r="P32" s="8">
        <v>5</v>
      </c>
      <c r="Q32" s="8">
        <v>105</v>
      </c>
      <c r="R32" s="8">
        <v>3</v>
      </c>
      <c r="S32" s="8">
        <v>26</v>
      </c>
      <c r="T32" s="8">
        <v>24</v>
      </c>
      <c r="U32" s="8">
        <v>1</v>
      </c>
      <c r="V32" s="8">
        <v>2</v>
      </c>
      <c r="W32" s="8">
        <v>0</v>
      </c>
      <c r="X32" s="8">
        <v>0</v>
      </c>
      <c r="Y32" s="8">
        <f t="shared" si="6"/>
        <v>1</v>
      </c>
      <c r="Z32" s="8">
        <f t="shared" si="6"/>
        <v>1</v>
      </c>
      <c r="AA32" s="8">
        <f t="shared" si="7"/>
        <v>4</v>
      </c>
      <c r="AB32" s="8">
        <f t="shared" si="8"/>
        <v>2</v>
      </c>
      <c r="AC32" s="8">
        <f t="shared" si="6"/>
        <v>1</v>
      </c>
      <c r="AD32" s="8">
        <f t="shared" si="9"/>
        <v>4</v>
      </c>
      <c r="AE32" s="8">
        <f t="shared" si="10"/>
        <v>45</v>
      </c>
      <c r="AF32" s="8">
        <f t="shared" si="11"/>
        <v>21</v>
      </c>
      <c r="AG32" s="8">
        <f t="shared" si="12"/>
        <v>79</v>
      </c>
    </row>
    <row r="33" spans="1:33" ht="45" x14ac:dyDescent="0.25">
      <c r="A33" s="6">
        <v>27</v>
      </c>
      <c r="B33" s="6">
        <v>92</v>
      </c>
      <c r="C33" s="6">
        <v>2692</v>
      </c>
      <c r="D33" s="6" t="s">
        <v>87</v>
      </c>
      <c r="E33" s="6" t="s">
        <v>77</v>
      </c>
      <c r="F33" s="6" t="s">
        <v>77</v>
      </c>
      <c r="G33" s="6" t="s">
        <v>144</v>
      </c>
      <c r="H33" s="8">
        <v>15</v>
      </c>
      <c r="I33" s="8">
        <f t="shared" si="19"/>
        <v>13</v>
      </c>
      <c r="J33" s="8">
        <f t="shared" si="2"/>
        <v>2</v>
      </c>
      <c r="K33" s="8">
        <f t="shared" ref="K33:K52" si="24">(H33-2)*15+24</f>
        <v>219</v>
      </c>
      <c r="L33" s="8">
        <f t="shared" ref="L33:L56" si="25">I33*15</f>
        <v>195</v>
      </c>
      <c r="M33" s="8">
        <f t="shared" ref="M33:M56" si="26">J33*12</f>
        <v>24</v>
      </c>
      <c r="N33" s="8">
        <f t="shared" ref="N33:N52" si="27">SUM(O33:R33)</f>
        <v>116</v>
      </c>
      <c r="O33" s="8">
        <v>3</v>
      </c>
      <c r="P33" s="8">
        <v>5</v>
      </c>
      <c r="Q33" s="8">
        <v>105</v>
      </c>
      <c r="R33" s="8">
        <v>3</v>
      </c>
      <c r="S33" s="8">
        <f t="shared" ref="S33:S52" si="28">H33+5</f>
        <v>20</v>
      </c>
      <c r="T33" s="8">
        <f t="shared" ref="T33:T52" si="29">H33+3</f>
        <v>18</v>
      </c>
      <c r="U33" s="8">
        <v>1</v>
      </c>
      <c r="V33" s="8">
        <v>2</v>
      </c>
      <c r="W33" s="8">
        <v>8</v>
      </c>
      <c r="X33" s="8">
        <f>H33-2-W33</f>
        <v>5</v>
      </c>
      <c r="Y33" s="8">
        <f t="shared" si="6"/>
        <v>1</v>
      </c>
      <c r="Z33" s="8">
        <f t="shared" si="6"/>
        <v>1</v>
      </c>
      <c r="AA33" s="8">
        <f t="shared" si="7"/>
        <v>4</v>
      </c>
      <c r="AB33" s="8">
        <f t="shared" si="8"/>
        <v>2</v>
      </c>
      <c r="AC33" s="8">
        <f t="shared" si="6"/>
        <v>1</v>
      </c>
      <c r="AD33" s="8">
        <f t="shared" si="9"/>
        <v>4</v>
      </c>
      <c r="AE33" s="8">
        <f t="shared" si="10"/>
        <v>33</v>
      </c>
      <c r="AF33" s="8">
        <f t="shared" si="11"/>
        <v>15</v>
      </c>
      <c r="AG33" s="8">
        <f t="shared" si="12"/>
        <v>61</v>
      </c>
    </row>
    <row r="34" spans="1:33" ht="45" x14ac:dyDescent="0.25">
      <c r="A34" s="6">
        <v>28</v>
      </c>
      <c r="B34" s="6">
        <v>92</v>
      </c>
      <c r="C34" s="7">
        <v>2693</v>
      </c>
      <c r="D34" s="6" t="s">
        <v>157</v>
      </c>
      <c r="E34" s="6" t="s">
        <v>148</v>
      </c>
      <c r="F34" s="6" t="s">
        <v>77</v>
      </c>
      <c r="G34" s="6" t="s">
        <v>144</v>
      </c>
      <c r="H34" s="8">
        <v>21</v>
      </c>
      <c r="I34" s="8">
        <f t="shared" si="19"/>
        <v>19</v>
      </c>
      <c r="J34" s="8">
        <f t="shared" si="2"/>
        <v>2</v>
      </c>
      <c r="K34" s="8">
        <f t="shared" si="24"/>
        <v>309</v>
      </c>
      <c r="L34" s="8">
        <f t="shared" si="25"/>
        <v>285</v>
      </c>
      <c r="M34" s="8">
        <f t="shared" si="26"/>
        <v>24</v>
      </c>
      <c r="N34" s="8">
        <f t="shared" si="27"/>
        <v>116</v>
      </c>
      <c r="O34" s="8">
        <v>3</v>
      </c>
      <c r="P34" s="8">
        <v>5</v>
      </c>
      <c r="Q34" s="8">
        <v>105</v>
      </c>
      <c r="R34" s="8">
        <v>3</v>
      </c>
      <c r="S34" s="8">
        <f t="shared" si="28"/>
        <v>26</v>
      </c>
      <c r="T34" s="8">
        <f t="shared" si="29"/>
        <v>24</v>
      </c>
      <c r="U34" s="8">
        <v>1</v>
      </c>
      <c r="V34" s="8">
        <v>2</v>
      </c>
      <c r="W34" s="8">
        <v>11</v>
      </c>
      <c r="X34" s="8">
        <f>H34-2-W34</f>
        <v>8</v>
      </c>
      <c r="Y34" s="8">
        <f t="shared" si="6"/>
        <v>1</v>
      </c>
      <c r="Z34" s="8">
        <f t="shared" si="6"/>
        <v>1</v>
      </c>
      <c r="AA34" s="8">
        <f t="shared" si="7"/>
        <v>4</v>
      </c>
      <c r="AB34" s="8">
        <f t="shared" si="8"/>
        <v>2</v>
      </c>
      <c r="AC34" s="8">
        <f t="shared" si="6"/>
        <v>1</v>
      </c>
      <c r="AD34" s="8">
        <f t="shared" si="9"/>
        <v>4</v>
      </c>
      <c r="AE34" s="8">
        <f t="shared" si="10"/>
        <v>45</v>
      </c>
      <c r="AF34" s="8">
        <f t="shared" si="11"/>
        <v>21</v>
      </c>
      <c r="AG34" s="8">
        <f t="shared" si="12"/>
        <v>79</v>
      </c>
    </row>
    <row r="35" spans="1:33" ht="45" x14ac:dyDescent="0.25">
      <c r="A35" s="6">
        <v>29</v>
      </c>
      <c r="B35" s="6">
        <v>92</v>
      </c>
      <c r="C35" s="7">
        <v>3099</v>
      </c>
      <c r="D35" s="6" t="s">
        <v>81</v>
      </c>
      <c r="E35" s="6" t="s">
        <v>82</v>
      </c>
      <c r="F35" s="6" t="s">
        <v>82</v>
      </c>
      <c r="G35" s="6" t="s">
        <v>144</v>
      </c>
      <c r="H35" s="8">
        <v>16</v>
      </c>
      <c r="I35" s="8">
        <f t="shared" si="19"/>
        <v>14</v>
      </c>
      <c r="J35" s="8">
        <f t="shared" si="2"/>
        <v>2</v>
      </c>
      <c r="K35" s="8">
        <f t="shared" si="24"/>
        <v>234</v>
      </c>
      <c r="L35" s="8">
        <f t="shared" si="25"/>
        <v>210</v>
      </c>
      <c r="M35" s="8">
        <f t="shared" si="26"/>
        <v>24</v>
      </c>
      <c r="N35" s="8">
        <f t="shared" si="27"/>
        <v>116</v>
      </c>
      <c r="O35" s="8">
        <v>3</v>
      </c>
      <c r="P35" s="8">
        <v>5</v>
      </c>
      <c r="Q35" s="8">
        <v>105</v>
      </c>
      <c r="R35" s="8">
        <v>3</v>
      </c>
      <c r="S35" s="8">
        <f t="shared" si="28"/>
        <v>21</v>
      </c>
      <c r="T35" s="8">
        <f t="shared" si="29"/>
        <v>19</v>
      </c>
      <c r="U35" s="8">
        <v>1</v>
      </c>
      <c r="V35" s="8">
        <v>2</v>
      </c>
      <c r="W35" s="8">
        <v>9</v>
      </c>
      <c r="X35" s="8">
        <f>H35-2-W35</f>
        <v>5</v>
      </c>
      <c r="Y35" s="8">
        <f t="shared" si="6"/>
        <v>1</v>
      </c>
      <c r="Z35" s="8">
        <f t="shared" si="6"/>
        <v>1</v>
      </c>
      <c r="AA35" s="8">
        <f t="shared" si="7"/>
        <v>4</v>
      </c>
      <c r="AB35" s="8">
        <f t="shared" si="8"/>
        <v>2</v>
      </c>
      <c r="AC35" s="8">
        <f t="shared" si="6"/>
        <v>1</v>
      </c>
      <c r="AD35" s="8">
        <f t="shared" si="9"/>
        <v>4</v>
      </c>
      <c r="AE35" s="8">
        <f t="shared" si="10"/>
        <v>35</v>
      </c>
      <c r="AF35" s="8">
        <f t="shared" si="11"/>
        <v>16</v>
      </c>
      <c r="AG35" s="8">
        <f t="shared" si="12"/>
        <v>64</v>
      </c>
    </row>
    <row r="36" spans="1:33" ht="45" x14ac:dyDescent="0.25">
      <c r="A36" s="6">
        <v>30</v>
      </c>
      <c r="B36" s="6">
        <v>92</v>
      </c>
      <c r="C36" s="7">
        <v>3158</v>
      </c>
      <c r="D36" s="6" t="s">
        <v>88</v>
      </c>
      <c r="E36" s="6" t="s">
        <v>89</v>
      </c>
      <c r="F36" s="6" t="s">
        <v>89</v>
      </c>
      <c r="G36" s="6" t="s">
        <v>144</v>
      </c>
      <c r="H36" s="8">
        <v>22</v>
      </c>
      <c r="I36" s="8">
        <f t="shared" si="19"/>
        <v>20</v>
      </c>
      <c r="J36" s="8">
        <f t="shared" si="2"/>
        <v>2</v>
      </c>
      <c r="K36" s="8">
        <f t="shared" si="24"/>
        <v>324</v>
      </c>
      <c r="L36" s="8">
        <f t="shared" si="25"/>
        <v>300</v>
      </c>
      <c r="M36" s="8">
        <f t="shared" si="26"/>
        <v>24</v>
      </c>
      <c r="N36" s="8">
        <f t="shared" si="27"/>
        <v>116</v>
      </c>
      <c r="O36" s="8">
        <v>3</v>
      </c>
      <c r="P36" s="8">
        <v>5</v>
      </c>
      <c r="Q36" s="8">
        <v>105</v>
      </c>
      <c r="R36" s="8">
        <v>3</v>
      </c>
      <c r="S36" s="8">
        <f t="shared" si="28"/>
        <v>27</v>
      </c>
      <c r="T36" s="8">
        <f t="shared" si="29"/>
        <v>25</v>
      </c>
      <c r="U36" s="8">
        <v>1</v>
      </c>
      <c r="V36" s="8">
        <v>2</v>
      </c>
      <c r="W36" s="8">
        <v>10</v>
      </c>
      <c r="X36" s="8">
        <v>6</v>
      </c>
      <c r="Y36" s="8">
        <f t="shared" si="6"/>
        <v>1</v>
      </c>
      <c r="Z36" s="8">
        <f t="shared" si="6"/>
        <v>1</v>
      </c>
      <c r="AA36" s="8">
        <f t="shared" si="7"/>
        <v>4</v>
      </c>
      <c r="AB36" s="8">
        <f t="shared" si="8"/>
        <v>2</v>
      </c>
      <c r="AC36" s="8">
        <f t="shared" si="6"/>
        <v>1</v>
      </c>
      <c r="AD36" s="8">
        <f t="shared" si="9"/>
        <v>4</v>
      </c>
      <c r="AE36" s="8">
        <f t="shared" si="10"/>
        <v>47</v>
      </c>
      <c r="AF36" s="8">
        <f t="shared" si="11"/>
        <v>22</v>
      </c>
      <c r="AG36" s="8">
        <f t="shared" si="12"/>
        <v>82</v>
      </c>
    </row>
    <row r="37" spans="1:33" ht="45" x14ac:dyDescent="0.25">
      <c r="A37" s="6">
        <v>31</v>
      </c>
      <c r="B37" s="6">
        <v>92</v>
      </c>
      <c r="C37" s="6">
        <v>3168</v>
      </c>
      <c r="D37" s="6" t="s">
        <v>79</v>
      </c>
      <c r="E37" s="6" t="s">
        <v>78</v>
      </c>
      <c r="F37" s="6" t="s">
        <v>78</v>
      </c>
      <c r="G37" s="6" t="s">
        <v>144</v>
      </c>
      <c r="H37" s="8">
        <v>21</v>
      </c>
      <c r="I37" s="8">
        <f t="shared" si="19"/>
        <v>19</v>
      </c>
      <c r="J37" s="8">
        <f t="shared" si="2"/>
        <v>2</v>
      </c>
      <c r="K37" s="8">
        <f t="shared" si="24"/>
        <v>309</v>
      </c>
      <c r="L37" s="8">
        <f t="shared" si="25"/>
        <v>285</v>
      </c>
      <c r="M37" s="8">
        <f t="shared" si="26"/>
        <v>24</v>
      </c>
      <c r="N37" s="8">
        <f t="shared" si="27"/>
        <v>116</v>
      </c>
      <c r="O37" s="8">
        <v>3</v>
      </c>
      <c r="P37" s="8">
        <v>5</v>
      </c>
      <c r="Q37" s="8">
        <v>105</v>
      </c>
      <c r="R37" s="8">
        <v>3</v>
      </c>
      <c r="S37" s="8">
        <f t="shared" si="28"/>
        <v>26</v>
      </c>
      <c r="T37" s="8">
        <f t="shared" si="29"/>
        <v>24</v>
      </c>
      <c r="U37" s="8">
        <v>1</v>
      </c>
      <c r="V37" s="8">
        <v>2</v>
      </c>
      <c r="W37" s="8">
        <v>11</v>
      </c>
      <c r="X37" s="8">
        <f>H37-2-W37</f>
        <v>8</v>
      </c>
      <c r="Y37" s="8">
        <f t="shared" si="6"/>
        <v>1</v>
      </c>
      <c r="Z37" s="8">
        <f t="shared" si="6"/>
        <v>1</v>
      </c>
      <c r="AA37" s="8">
        <f t="shared" si="7"/>
        <v>4</v>
      </c>
      <c r="AB37" s="8">
        <f t="shared" si="8"/>
        <v>2</v>
      </c>
      <c r="AC37" s="8">
        <f t="shared" si="6"/>
        <v>1</v>
      </c>
      <c r="AD37" s="8">
        <f t="shared" si="9"/>
        <v>4</v>
      </c>
      <c r="AE37" s="8">
        <f t="shared" si="10"/>
        <v>45</v>
      </c>
      <c r="AF37" s="8">
        <f t="shared" si="11"/>
        <v>21</v>
      </c>
      <c r="AG37" s="8">
        <f t="shared" si="12"/>
        <v>79</v>
      </c>
    </row>
    <row r="38" spans="1:33" ht="45" x14ac:dyDescent="0.25">
      <c r="A38" s="6">
        <v>32</v>
      </c>
      <c r="B38" s="6">
        <v>92</v>
      </c>
      <c r="C38" s="7">
        <v>3312</v>
      </c>
      <c r="D38" s="6" t="s">
        <v>156</v>
      </c>
      <c r="E38" s="6" t="s">
        <v>80</v>
      </c>
      <c r="F38" s="6" t="s">
        <v>80</v>
      </c>
      <c r="G38" s="6" t="s">
        <v>144</v>
      </c>
      <c r="H38" s="8">
        <v>21</v>
      </c>
      <c r="I38" s="8">
        <f t="shared" si="19"/>
        <v>19</v>
      </c>
      <c r="J38" s="8">
        <f t="shared" si="2"/>
        <v>2</v>
      </c>
      <c r="K38" s="8">
        <f t="shared" si="24"/>
        <v>309</v>
      </c>
      <c r="L38" s="8">
        <f t="shared" si="25"/>
        <v>285</v>
      </c>
      <c r="M38" s="8">
        <f t="shared" si="26"/>
        <v>24</v>
      </c>
      <c r="N38" s="8">
        <f t="shared" si="27"/>
        <v>116</v>
      </c>
      <c r="O38" s="8">
        <v>3</v>
      </c>
      <c r="P38" s="8">
        <v>5</v>
      </c>
      <c r="Q38" s="8">
        <v>105</v>
      </c>
      <c r="R38" s="8">
        <v>3</v>
      </c>
      <c r="S38" s="8">
        <f t="shared" si="28"/>
        <v>26</v>
      </c>
      <c r="T38" s="8">
        <f t="shared" si="29"/>
        <v>24</v>
      </c>
      <c r="U38" s="8">
        <v>1</v>
      </c>
      <c r="V38" s="8">
        <v>2</v>
      </c>
      <c r="W38" s="8">
        <v>11</v>
      </c>
      <c r="X38" s="8">
        <f>H38-2-W38</f>
        <v>8</v>
      </c>
      <c r="Y38" s="8">
        <f t="shared" si="6"/>
        <v>1</v>
      </c>
      <c r="Z38" s="8">
        <f t="shared" si="6"/>
        <v>1</v>
      </c>
      <c r="AA38" s="8">
        <f t="shared" si="7"/>
        <v>4</v>
      </c>
      <c r="AB38" s="8">
        <f t="shared" si="8"/>
        <v>2</v>
      </c>
      <c r="AC38" s="8">
        <f t="shared" si="6"/>
        <v>1</v>
      </c>
      <c r="AD38" s="8">
        <f t="shared" si="9"/>
        <v>4</v>
      </c>
      <c r="AE38" s="8">
        <f t="shared" si="10"/>
        <v>45</v>
      </c>
      <c r="AF38" s="8">
        <f t="shared" si="11"/>
        <v>21</v>
      </c>
      <c r="AG38" s="8">
        <f t="shared" si="12"/>
        <v>79</v>
      </c>
    </row>
    <row r="39" spans="1:33" ht="45" x14ac:dyDescent="0.25">
      <c r="A39" s="6">
        <v>33</v>
      </c>
      <c r="B39" s="6">
        <v>92</v>
      </c>
      <c r="C39" s="7">
        <v>3383</v>
      </c>
      <c r="D39" s="6" t="s">
        <v>83</v>
      </c>
      <c r="E39" s="6" t="s">
        <v>149</v>
      </c>
      <c r="F39" s="6" t="s">
        <v>82</v>
      </c>
      <c r="G39" s="6" t="s">
        <v>144</v>
      </c>
      <c r="H39" s="8">
        <v>15</v>
      </c>
      <c r="I39" s="8">
        <f t="shared" si="19"/>
        <v>13</v>
      </c>
      <c r="J39" s="8">
        <f t="shared" ref="J39:J62" si="30">H39-I39</f>
        <v>2</v>
      </c>
      <c r="K39" s="8">
        <f t="shared" si="24"/>
        <v>219</v>
      </c>
      <c r="L39" s="8">
        <f t="shared" si="25"/>
        <v>195</v>
      </c>
      <c r="M39" s="8">
        <f t="shared" si="26"/>
        <v>24</v>
      </c>
      <c r="N39" s="8">
        <f t="shared" si="27"/>
        <v>116</v>
      </c>
      <c r="O39" s="8">
        <v>3</v>
      </c>
      <c r="P39" s="8">
        <v>5</v>
      </c>
      <c r="Q39" s="8">
        <v>105</v>
      </c>
      <c r="R39" s="8">
        <v>3</v>
      </c>
      <c r="S39" s="8">
        <f t="shared" si="28"/>
        <v>20</v>
      </c>
      <c r="T39" s="8">
        <f t="shared" si="29"/>
        <v>18</v>
      </c>
      <c r="U39" s="8">
        <v>1</v>
      </c>
      <c r="V39" s="8">
        <v>2</v>
      </c>
      <c r="W39" s="8">
        <v>8</v>
      </c>
      <c r="X39" s="8">
        <f>H39-2-W39</f>
        <v>5</v>
      </c>
      <c r="Y39" s="8">
        <f t="shared" si="6"/>
        <v>1</v>
      </c>
      <c r="Z39" s="8">
        <f t="shared" si="6"/>
        <v>1</v>
      </c>
      <c r="AA39" s="8">
        <f t="shared" si="7"/>
        <v>4</v>
      </c>
      <c r="AB39" s="8">
        <f t="shared" si="8"/>
        <v>2</v>
      </c>
      <c r="AC39" s="8">
        <f t="shared" si="6"/>
        <v>1</v>
      </c>
      <c r="AD39" s="8">
        <f t="shared" si="9"/>
        <v>4</v>
      </c>
      <c r="AE39" s="8">
        <f t="shared" si="10"/>
        <v>33</v>
      </c>
      <c r="AF39" s="8">
        <f t="shared" si="11"/>
        <v>15</v>
      </c>
      <c r="AG39" s="8">
        <f t="shared" si="12"/>
        <v>61</v>
      </c>
    </row>
    <row r="40" spans="1:33" ht="45" x14ac:dyDescent="0.25">
      <c r="A40" s="6">
        <v>34</v>
      </c>
      <c r="B40" s="6">
        <v>92</v>
      </c>
      <c r="C40" s="6">
        <v>3805</v>
      </c>
      <c r="D40" s="6" t="s">
        <v>85</v>
      </c>
      <c r="E40" s="6" t="s">
        <v>86</v>
      </c>
      <c r="F40" s="6" t="s">
        <v>86</v>
      </c>
      <c r="G40" s="6" t="s">
        <v>144</v>
      </c>
      <c r="H40" s="8">
        <v>25</v>
      </c>
      <c r="I40" s="8">
        <f t="shared" si="19"/>
        <v>23</v>
      </c>
      <c r="J40" s="8">
        <f t="shared" si="30"/>
        <v>2</v>
      </c>
      <c r="K40" s="8">
        <f t="shared" si="24"/>
        <v>369</v>
      </c>
      <c r="L40" s="8">
        <f t="shared" si="25"/>
        <v>345</v>
      </c>
      <c r="M40" s="8">
        <f t="shared" si="26"/>
        <v>24</v>
      </c>
      <c r="N40" s="8">
        <f t="shared" si="27"/>
        <v>116</v>
      </c>
      <c r="O40" s="8">
        <v>3</v>
      </c>
      <c r="P40" s="8">
        <v>5</v>
      </c>
      <c r="Q40" s="8">
        <v>105</v>
      </c>
      <c r="R40" s="8">
        <v>3</v>
      </c>
      <c r="S40" s="8">
        <f t="shared" si="28"/>
        <v>30</v>
      </c>
      <c r="T40" s="8">
        <f t="shared" si="29"/>
        <v>28</v>
      </c>
      <c r="U40" s="8">
        <v>1</v>
      </c>
      <c r="V40" s="8">
        <v>2</v>
      </c>
      <c r="W40" s="8">
        <v>10</v>
      </c>
      <c r="X40" s="8">
        <v>6</v>
      </c>
      <c r="Y40" s="8">
        <f t="shared" ref="Y40:AC62" si="31">$H$7/$H$7</f>
        <v>1</v>
      </c>
      <c r="Z40" s="8">
        <f t="shared" si="31"/>
        <v>1</v>
      </c>
      <c r="AA40" s="8">
        <f t="shared" si="7"/>
        <v>4</v>
      </c>
      <c r="AB40" s="8">
        <f t="shared" si="8"/>
        <v>2</v>
      </c>
      <c r="AC40" s="8">
        <f t="shared" si="31"/>
        <v>1</v>
      </c>
      <c r="AD40" s="8">
        <f t="shared" si="9"/>
        <v>4</v>
      </c>
      <c r="AE40" s="8">
        <f t="shared" si="10"/>
        <v>53</v>
      </c>
      <c r="AF40" s="8">
        <f t="shared" si="11"/>
        <v>25</v>
      </c>
      <c r="AG40" s="8">
        <f t="shared" si="12"/>
        <v>91</v>
      </c>
    </row>
    <row r="41" spans="1:33" ht="45" x14ac:dyDescent="0.25">
      <c r="A41" s="6">
        <v>35</v>
      </c>
      <c r="B41" s="6">
        <v>92</v>
      </c>
      <c r="C41" s="7">
        <v>9356</v>
      </c>
      <c r="D41" s="6" t="s">
        <v>136</v>
      </c>
      <c r="E41" s="6" t="s">
        <v>84</v>
      </c>
      <c r="F41" s="6" t="s">
        <v>84</v>
      </c>
      <c r="G41" s="6" t="s">
        <v>144</v>
      </c>
      <c r="H41" s="8">
        <v>15</v>
      </c>
      <c r="I41" s="8">
        <f t="shared" si="19"/>
        <v>13</v>
      </c>
      <c r="J41" s="8">
        <f t="shared" si="30"/>
        <v>2</v>
      </c>
      <c r="K41" s="8">
        <f t="shared" si="24"/>
        <v>219</v>
      </c>
      <c r="L41" s="8">
        <f t="shared" si="25"/>
        <v>195</v>
      </c>
      <c r="M41" s="8">
        <f t="shared" si="26"/>
        <v>24</v>
      </c>
      <c r="N41" s="8">
        <f t="shared" si="27"/>
        <v>116</v>
      </c>
      <c r="O41" s="8">
        <v>3</v>
      </c>
      <c r="P41" s="8">
        <v>5</v>
      </c>
      <c r="Q41" s="8">
        <v>105</v>
      </c>
      <c r="R41" s="8">
        <v>3</v>
      </c>
      <c r="S41" s="8">
        <f t="shared" si="28"/>
        <v>20</v>
      </c>
      <c r="T41" s="8">
        <f t="shared" si="29"/>
        <v>18</v>
      </c>
      <c r="U41" s="8">
        <v>1</v>
      </c>
      <c r="V41" s="8">
        <v>2</v>
      </c>
      <c r="W41" s="8">
        <v>8</v>
      </c>
      <c r="X41" s="8">
        <f>H41-2-W41</f>
        <v>5</v>
      </c>
      <c r="Y41" s="8">
        <f t="shared" si="31"/>
        <v>1</v>
      </c>
      <c r="Z41" s="8">
        <f t="shared" si="31"/>
        <v>1</v>
      </c>
      <c r="AA41" s="8">
        <f t="shared" si="7"/>
        <v>4</v>
      </c>
      <c r="AB41" s="8">
        <f t="shared" si="8"/>
        <v>2</v>
      </c>
      <c r="AC41" s="8">
        <f t="shared" si="31"/>
        <v>1</v>
      </c>
      <c r="AD41" s="8">
        <f t="shared" si="9"/>
        <v>4</v>
      </c>
      <c r="AE41" s="8">
        <f t="shared" si="10"/>
        <v>33</v>
      </c>
      <c r="AF41" s="8">
        <f t="shared" si="11"/>
        <v>15</v>
      </c>
      <c r="AG41" s="8">
        <f t="shared" si="12"/>
        <v>61</v>
      </c>
    </row>
    <row r="42" spans="1:33" ht="45" x14ac:dyDescent="0.25">
      <c r="A42" s="6">
        <v>36</v>
      </c>
      <c r="B42" s="6">
        <v>93</v>
      </c>
      <c r="C42" s="7">
        <v>2522</v>
      </c>
      <c r="D42" s="6" t="s">
        <v>92</v>
      </c>
      <c r="E42" s="6" t="s">
        <v>93</v>
      </c>
      <c r="F42" s="6" t="s">
        <v>93</v>
      </c>
      <c r="G42" s="6" t="s">
        <v>144</v>
      </c>
      <c r="H42" s="8">
        <v>20</v>
      </c>
      <c r="I42" s="8">
        <f t="shared" si="19"/>
        <v>18</v>
      </c>
      <c r="J42" s="8">
        <f t="shared" si="30"/>
        <v>2</v>
      </c>
      <c r="K42" s="8">
        <f t="shared" si="24"/>
        <v>294</v>
      </c>
      <c r="L42" s="8">
        <f t="shared" si="25"/>
        <v>270</v>
      </c>
      <c r="M42" s="8">
        <f t="shared" si="26"/>
        <v>24</v>
      </c>
      <c r="N42" s="8">
        <f t="shared" si="27"/>
        <v>116</v>
      </c>
      <c r="O42" s="8">
        <v>3</v>
      </c>
      <c r="P42" s="8">
        <v>5</v>
      </c>
      <c r="Q42" s="8">
        <v>105</v>
      </c>
      <c r="R42" s="8">
        <v>3</v>
      </c>
      <c r="S42" s="8">
        <f t="shared" si="28"/>
        <v>25</v>
      </c>
      <c r="T42" s="8">
        <f t="shared" si="29"/>
        <v>23</v>
      </c>
      <c r="U42" s="8">
        <v>1</v>
      </c>
      <c r="V42" s="8">
        <v>2</v>
      </c>
      <c r="W42" s="8">
        <v>11</v>
      </c>
      <c r="X42" s="8">
        <f>H42-2-W42</f>
        <v>7</v>
      </c>
      <c r="Y42" s="8">
        <f t="shared" si="31"/>
        <v>1</v>
      </c>
      <c r="Z42" s="8">
        <f t="shared" si="31"/>
        <v>1</v>
      </c>
      <c r="AA42" s="8">
        <f t="shared" si="7"/>
        <v>4</v>
      </c>
      <c r="AB42" s="8">
        <f t="shared" si="8"/>
        <v>2</v>
      </c>
      <c r="AC42" s="8">
        <f t="shared" si="31"/>
        <v>1</v>
      </c>
      <c r="AD42" s="8">
        <f t="shared" si="9"/>
        <v>4</v>
      </c>
      <c r="AE42" s="8">
        <f t="shared" si="10"/>
        <v>43</v>
      </c>
      <c r="AF42" s="8">
        <f t="shared" si="11"/>
        <v>20</v>
      </c>
      <c r="AG42" s="8">
        <f t="shared" si="12"/>
        <v>76</v>
      </c>
    </row>
    <row r="43" spans="1:33" ht="45" x14ac:dyDescent="0.25">
      <c r="A43" s="6">
        <v>37</v>
      </c>
      <c r="B43" s="6">
        <v>93</v>
      </c>
      <c r="C43" s="7">
        <v>2960</v>
      </c>
      <c r="D43" s="6" t="s">
        <v>101</v>
      </c>
      <c r="E43" s="6" t="s">
        <v>102</v>
      </c>
      <c r="F43" s="6" t="s">
        <v>102</v>
      </c>
      <c r="G43" s="6" t="s">
        <v>144</v>
      </c>
      <c r="H43" s="8">
        <v>19</v>
      </c>
      <c r="I43" s="8">
        <f t="shared" si="19"/>
        <v>17</v>
      </c>
      <c r="J43" s="8">
        <f t="shared" si="30"/>
        <v>2</v>
      </c>
      <c r="K43" s="8">
        <f t="shared" si="24"/>
        <v>279</v>
      </c>
      <c r="L43" s="8">
        <f t="shared" si="25"/>
        <v>255</v>
      </c>
      <c r="M43" s="8">
        <f t="shared" si="26"/>
        <v>24</v>
      </c>
      <c r="N43" s="8">
        <f t="shared" si="27"/>
        <v>116</v>
      </c>
      <c r="O43" s="8">
        <v>3</v>
      </c>
      <c r="P43" s="8">
        <v>5</v>
      </c>
      <c r="Q43" s="8">
        <v>105</v>
      </c>
      <c r="R43" s="8">
        <v>3</v>
      </c>
      <c r="S43" s="8">
        <f t="shared" si="28"/>
        <v>24</v>
      </c>
      <c r="T43" s="8">
        <f t="shared" si="29"/>
        <v>22</v>
      </c>
      <c r="U43" s="8">
        <v>1</v>
      </c>
      <c r="V43" s="8">
        <v>2</v>
      </c>
      <c r="W43" s="8">
        <v>9</v>
      </c>
      <c r="X43" s="8">
        <v>6</v>
      </c>
      <c r="Y43" s="8">
        <f t="shared" si="31"/>
        <v>1</v>
      </c>
      <c r="Z43" s="8">
        <f t="shared" si="31"/>
        <v>1</v>
      </c>
      <c r="AA43" s="8">
        <f t="shared" si="7"/>
        <v>4</v>
      </c>
      <c r="AB43" s="8">
        <f t="shared" si="8"/>
        <v>2</v>
      </c>
      <c r="AC43" s="8">
        <f t="shared" si="31"/>
        <v>1</v>
      </c>
      <c r="AD43" s="8">
        <f t="shared" si="9"/>
        <v>4</v>
      </c>
      <c r="AE43" s="8">
        <f t="shared" si="10"/>
        <v>41</v>
      </c>
      <c r="AF43" s="8">
        <f t="shared" si="11"/>
        <v>19</v>
      </c>
      <c r="AG43" s="8">
        <f t="shared" si="12"/>
        <v>73</v>
      </c>
    </row>
    <row r="44" spans="1:33" ht="45" x14ac:dyDescent="0.25">
      <c r="A44" s="6">
        <v>38</v>
      </c>
      <c r="B44" s="6">
        <v>93</v>
      </c>
      <c r="C44" s="7">
        <v>2962</v>
      </c>
      <c r="D44" s="6" t="s">
        <v>98</v>
      </c>
      <c r="E44" s="6" t="s">
        <v>99</v>
      </c>
      <c r="F44" s="6" t="s">
        <v>99</v>
      </c>
      <c r="G44" s="6" t="s">
        <v>144</v>
      </c>
      <c r="H44" s="8">
        <v>12</v>
      </c>
      <c r="I44" s="8">
        <f t="shared" si="19"/>
        <v>10</v>
      </c>
      <c r="J44" s="8">
        <f t="shared" si="30"/>
        <v>2</v>
      </c>
      <c r="K44" s="8">
        <f t="shared" si="24"/>
        <v>174</v>
      </c>
      <c r="L44" s="8">
        <f t="shared" si="25"/>
        <v>150</v>
      </c>
      <c r="M44" s="8">
        <f t="shared" si="26"/>
        <v>24</v>
      </c>
      <c r="N44" s="8">
        <f t="shared" si="27"/>
        <v>116</v>
      </c>
      <c r="O44" s="8">
        <v>3</v>
      </c>
      <c r="P44" s="8">
        <v>5</v>
      </c>
      <c r="Q44" s="8">
        <v>105</v>
      </c>
      <c r="R44" s="8">
        <v>3</v>
      </c>
      <c r="S44" s="8">
        <f t="shared" si="28"/>
        <v>17</v>
      </c>
      <c r="T44" s="8">
        <f t="shared" si="29"/>
        <v>15</v>
      </c>
      <c r="U44" s="8">
        <v>1</v>
      </c>
      <c r="V44" s="8">
        <v>2</v>
      </c>
      <c r="W44" s="8">
        <v>7</v>
      </c>
      <c r="X44" s="8">
        <v>4</v>
      </c>
      <c r="Y44" s="8">
        <f t="shared" si="31"/>
        <v>1</v>
      </c>
      <c r="Z44" s="8">
        <f t="shared" si="31"/>
        <v>1</v>
      </c>
      <c r="AA44" s="8">
        <f t="shared" si="7"/>
        <v>4</v>
      </c>
      <c r="AB44" s="8">
        <f t="shared" si="8"/>
        <v>2</v>
      </c>
      <c r="AC44" s="8">
        <f t="shared" si="31"/>
        <v>1</v>
      </c>
      <c r="AD44" s="8">
        <f t="shared" si="9"/>
        <v>4</v>
      </c>
      <c r="AE44" s="8">
        <f t="shared" si="10"/>
        <v>27</v>
      </c>
      <c r="AF44" s="8">
        <f t="shared" si="11"/>
        <v>12</v>
      </c>
      <c r="AG44" s="8">
        <f t="shared" si="12"/>
        <v>52</v>
      </c>
    </row>
    <row r="45" spans="1:33" ht="30" x14ac:dyDescent="0.25">
      <c r="A45" s="6">
        <v>39</v>
      </c>
      <c r="B45" s="6">
        <v>93</v>
      </c>
      <c r="C45" s="7">
        <v>3243</v>
      </c>
      <c r="D45" s="6" t="s">
        <v>94</v>
      </c>
      <c r="E45" s="6" t="s">
        <v>95</v>
      </c>
      <c r="F45" s="6" t="s">
        <v>95</v>
      </c>
      <c r="G45" s="6" t="s">
        <v>144</v>
      </c>
      <c r="H45" s="8">
        <v>18</v>
      </c>
      <c r="I45" s="8">
        <f t="shared" si="19"/>
        <v>16</v>
      </c>
      <c r="J45" s="8">
        <f t="shared" si="30"/>
        <v>2</v>
      </c>
      <c r="K45" s="8">
        <f t="shared" si="24"/>
        <v>264</v>
      </c>
      <c r="L45" s="8">
        <f t="shared" si="25"/>
        <v>240</v>
      </c>
      <c r="M45" s="8">
        <f t="shared" si="26"/>
        <v>24</v>
      </c>
      <c r="N45" s="8">
        <f t="shared" si="27"/>
        <v>116</v>
      </c>
      <c r="O45" s="8">
        <v>3</v>
      </c>
      <c r="P45" s="8">
        <v>5</v>
      </c>
      <c r="Q45" s="8">
        <v>105</v>
      </c>
      <c r="R45" s="8">
        <v>3</v>
      </c>
      <c r="S45" s="8">
        <f t="shared" si="28"/>
        <v>23</v>
      </c>
      <c r="T45" s="8">
        <f t="shared" si="29"/>
        <v>21</v>
      </c>
      <c r="U45" s="8">
        <v>1</v>
      </c>
      <c r="V45" s="8">
        <v>2</v>
      </c>
      <c r="W45" s="8">
        <v>10</v>
      </c>
      <c r="X45" s="8">
        <f>H45-2-W45</f>
        <v>6</v>
      </c>
      <c r="Y45" s="8">
        <f t="shared" si="31"/>
        <v>1</v>
      </c>
      <c r="Z45" s="8">
        <f t="shared" si="31"/>
        <v>1</v>
      </c>
      <c r="AA45" s="8">
        <f t="shared" si="7"/>
        <v>4</v>
      </c>
      <c r="AB45" s="8">
        <f t="shared" si="8"/>
        <v>2</v>
      </c>
      <c r="AC45" s="8">
        <f t="shared" si="31"/>
        <v>1</v>
      </c>
      <c r="AD45" s="8">
        <f t="shared" si="9"/>
        <v>4</v>
      </c>
      <c r="AE45" s="8">
        <f t="shared" si="10"/>
        <v>39</v>
      </c>
      <c r="AF45" s="8">
        <f t="shared" si="11"/>
        <v>18</v>
      </c>
      <c r="AG45" s="8">
        <f t="shared" si="12"/>
        <v>70</v>
      </c>
    </row>
    <row r="46" spans="1:33" ht="45" x14ac:dyDescent="0.25">
      <c r="A46" s="6">
        <v>40</v>
      </c>
      <c r="B46" s="6">
        <v>93</v>
      </c>
      <c r="C46" s="7">
        <v>3375</v>
      </c>
      <c r="D46" s="6" t="s">
        <v>100</v>
      </c>
      <c r="E46" s="6" t="s">
        <v>150</v>
      </c>
      <c r="F46" s="6" t="s">
        <v>93</v>
      </c>
      <c r="G46" s="6" t="s">
        <v>144</v>
      </c>
      <c r="H46" s="8">
        <v>20</v>
      </c>
      <c r="I46" s="8">
        <f t="shared" si="19"/>
        <v>18</v>
      </c>
      <c r="J46" s="8">
        <f t="shared" si="30"/>
        <v>2</v>
      </c>
      <c r="K46" s="8">
        <f t="shared" si="24"/>
        <v>294</v>
      </c>
      <c r="L46" s="8">
        <f t="shared" si="25"/>
        <v>270</v>
      </c>
      <c r="M46" s="8">
        <f t="shared" si="26"/>
        <v>24</v>
      </c>
      <c r="N46" s="8">
        <f t="shared" si="27"/>
        <v>116</v>
      </c>
      <c r="O46" s="8">
        <v>3</v>
      </c>
      <c r="P46" s="8">
        <v>5</v>
      </c>
      <c r="Q46" s="8">
        <v>105</v>
      </c>
      <c r="R46" s="8">
        <v>3</v>
      </c>
      <c r="S46" s="8">
        <f t="shared" si="28"/>
        <v>25</v>
      </c>
      <c r="T46" s="8">
        <f t="shared" si="29"/>
        <v>23</v>
      </c>
      <c r="U46" s="8">
        <v>1</v>
      </c>
      <c r="V46" s="8">
        <v>2</v>
      </c>
      <c r="W46" s="8">
        <v>10</v>
      </c>
      <c r="X46" s="8">
        <v>6</v>
      </c>
      <c r="Y46" s="8">
        <f t="shared" si="31"/>
        <v>1</v>
      </c>
      <c r="Z46" s="8">
        <f t="shared" si="31"/>
        <v>1</v>
      </c>
      <c r="AA46" s="8">
        <f t="shared" si="7"/>
        <v>4</v>
      </c>
      <c r="AB46" s="8">
        <f t="shared" si="8"/>
        <v>2</v>
      </c>
      <c r="AC46" s="8">
        <f t="shared" si="31"/>
        <v>1</v>
      </c>
      <c r="AD46" s="8">
        <f t="shared" si="9"/>
        <v>4</v>
      </c>
      <c r="AE46" s="8">
        <f t="shared" si="10"/>
        <v>43</v>
      </c>
      <c r="AF46" s="8">
        <f t="shared" si="11"/>
        <v>20</v>
      </c>
      <c r="AG46" s="8">
        <f t="shared" si="12"/>
        <v>76</v>
      </c>
    </row>
    <row r="47" spans="1:33" ht="30" x14ac:dyDescent="0.25">
      <c r="A47" s="6">
        <v>41</v>
      </c>
      <c r="B47" s="6">
        <v>93</v>
      </c>
      <c r="C47" s="7">
        <v>3447</v>
      </c>
      <c r="D47" s="6" t="s">
        <v>103</v>
      </c>
      <c r="E47" s="6" t="s">
        <v>104</v>
      </c>
      <c r="F47" s="6" t="s">
        <v>104</v>
      </c>
      <c r="G47" s="6" t="s">
        <v>144</v>
      </c>
      <c r="H47" s="8">
        <v>20</v>
      </c>
      <c r="I47" s="8">
        <f t="shared" si="19"/>
        <v>18</v>
      </c>
      <c r="J47" s="8">
        <f t="shared" si="30"/>
        <v>2</v>
      </c>
      <c r="K47" s="8">
        <f t="shared" si="24"/>
        <v>294</v>
      </c>
      <c r="L47" s="8">
        <f t="shared" si="25"/>
        <v>270</v>
      </c>
      <c r="M47" s="8">
        <f t="shared" si="26"/>
        <v>24</v>
      </c>
      <c r="N47" s="8">
        <f t="shared" si="27"/>
        <v>116</v>
      </c>
      <c r="O47" s="8">
        <v>3</v>
      </c>
      <c r="P47" s="8">
        <v>5</v>
      </c>
      <c r="Q47" s="8">
        <v>105</v>
      </c>
      <c r="R47" s="8">
        <v>3</v>
      </c>
      <c r="S47" s="8">
        <f t="shared" si="28"/>
        <v>25</v>
      </c>
      <c r="T47" s="8">
        <f t="shared" si="29"/>
        <v>23</v>
      </c>
      <c r="U47" s="8">
        <v>1</v>
      </c>
      <c r="V47" s="8">
        <v>2</v>
      </c>
      <c r="W47" s="8">
        <v>10</v>
      </c>
      <c r="X47" s="8">
        <v>6</v>
      </c>
      <c r="Y47" s="8">
        <f t="shared" si="31"/>
        <v>1</v>
      </c>
      <c r="Z47" s="8">
        <f t="shared" si="31"/>
        <v>1</v>
      </c>
      <c r="AA47" s="8">
        <f t="shared" si="7"/>
        <v>4</v>
      </c>
      <c r="AB47" s="8">
        <f t="shared" si="8"/>
        <v>2</v>
      </c>
      <c r="AC47" s="8">
        <f t="shared" si="31"/>
        <v>1</v>
      </c>
      <c r="AD47" s="8">
        <f t="shared" si="9"/>
        <v>4</v>
      </c>
      <c r="AE47" s="8">
        <f t="shared" si="10"/>
        <v>43</v>
      </c>
      <c r="AF47" s="8">
        <f t="shared" si="11"/>
        <v>20</v>
      </c>
      <c r="AG47" s="8">
        <f t="shared" si="12"/>
        <v>76</v>
      </c>
    </row>
    <row r="48" spans="1:33" ht="45" x14ac:dyDescent="0.25">
      <c r="A48" s="6">
        <v>42</v>
      </c>
      <c r="B48" s="6">
        <v>93</v>
      </c>
      <c r="C48" s="7">
        <v>3507</v>
      </c>
      <c r="D48" s="6" t="s">
        <v>96</v>
      </c>
      <c r="E48" s="6" t="s">
        <v>97</v>
      </c>
      <c r="F48" s="6" t="s">
        <v>97</v>
      </c>
      <c r="G48" s="6" t="s">
        <v>144</v>
      </c>
      <c r="H48" s="8">
        <v>20</v>
      </c>
      <c r="I48" s="8">
        <f t="shared" si="19"/>
        <v>18</v>
      </c>
      <c r="J48" s="8">
        <f t="shared" si="30"/>
        <v>2</v>
      </c>
      <c r="K48" s="8">
        <f t="shared" si="24"/>
        <v>294</v>
      </c>
      <c r="L48" s="8">
        <f t="shared" si="25"/>
        <v>270</v>
      </c>
      <c r="M48" s="8">
        <f t="shared" si="26"/>
        <v>24</v>
      </c>
      <c r="N48" s="8">
        <f t="shared" si="27"/>
        <v>116</v>
      </c>
      <c r="O48" s="8">
        <v>3</v>
      </c>
      <c r="P48" s="8">
        <v>5</v>
      </c>
      <c r="Q48" s="8">
        <v>105</v>
      </c>
      <c r="R48" s="8">
        <v>3</v>
      </c>
      <c r="S48" s="8">
        <f t="shared" si="28"/>
        <v>25</v>
      </c>
      <c r="T48" s="8">
        <f t="shared" si="29"/>
        <v>23</v>
      </c>
      <c r="U48" s="8">
        <v>1</v>
      </c>
      <c r="V48" s="8">
        <v>2</v>
      </c>
      <c r="W48" s="8">
        <v>11</v>
      </c>
      <c r="X48" s="8">
        <f>H48-2-W48</f>
        <v>7</v>
      </c>
      <c r="Y48" s="8">
        <f t="shared" si="31"/>
        <v>1</v>
      </c>
      <c r="Z48" s="8">
        <f t="shared" si="31"/>
        <v>1</v>
      </c>
      <c r="AA48" s="8">
        <f t="shared" si="7"/>
        <v>4</v>
      </c>
      <c r="AB48" s="8">
        <f t="shared" si="8"/>
        <v>2</v>
      </c>
      <c r="AC48" s="8">
        <f t="shared" si="31"/>
        <v>1</v>
      </c>
      <c r="AD48" s="8">
        <f t="shared" si="9"/>
        <v>4</v>
      </c>
      <c r="AE48" s="8">
        <f t="shared" si="10"/>
        <v>43</v>
      </c>
      <c r="AF48" s="8">
        <f t="shared" si="11"/>
        <v>20</v>
      </c>
      <c r="AG48" s="8">
        <f t="shared" si="12"/>
        <v>76</v>
      </c>
    </row>
    <row r="49" spans="1:33" ht="45" x14ac:dyDescent="0.25">
      <c r="A49" s="6">
        <v>43</v>
      </c>
      <c r="B49" s="6">
        <v>94</v>
      </c>
      <c r="C49" s="7">
        <v>2983</v>
      </c>
      <c r="D49" s="6" t="s">
        <v>105</v>
      </c>
      <c r="E49" s="6" t="s">
        <v>106</v>
      </c>
      <c r="F49" s="6" t="s">
        <v>106</v>
      </c>
      <c r="G49" s="6" t="s">
        <v>144</v>
      </c>
      <c r="H49" s="8">
        <v>20</v>
      </c>
      <c r="I49" s="8">
        <f t="shared" si="19"/>
        <v>18</v>
      </c>
      <c r="J49" s="8">
        <f t="shared" si="30"/>
        <v>2</v>
      </c>
      <c r="K49" s="8">
        <f t="shared" si="24"/>
        <v>294</v>
      </c>
      <c r="L49" s="8">
        <f t="shared" si="25"/>
        <v>270</v>
      </c>
      <c r="M49" s="8">
        <f t="shared" si="26"/>
        <v>24</v>
      </c>
      <c r="N49" s="8">
        <f t="shared" si="27"/>
        <v>116</v>
      </c>
      <c r="O49" s="8">
        <v>3</v>
      </c>
      <c r="P49" s="8">
        <v>5</v>
      </c>
      <c r="Q49" s="8">
        <v>105</v>
      </c>
      <c r="R49" s="8">
        <v>3</v>
      </c>
      <c r="S49" s="8">
        <f t="shared" si="28"/>
        <v>25</v>
      </c>
      <c r="T49" s="8">
        <f t="shared" si="29"/>
        <v>23</v>
      </c>
      <c r="U49" s="8">
        <v>1</v>
      </c>
      <c r="V49" s="8">
        <v>2</v>
      </c>
      <c r="W49" s="8">
        <v>11</v>
      </c>
      <c r="X49" s="8">
        <f>H49-2-W49</f>
        <v>7</v>
      </c>
      <c r="Y49" s="8">
        <f t="shared" si="31"/>
        <v>1</v>
      </c>
      <c r="Z49" s="8">
        <f t="shared" si="31"/>
        <v>1</v>
      </c>
      <c r="AA49" s="8">
        <f t="shared" si="7"/>
        <v>4</v>
      </c>
      <c r="AB49" s="8">
        <f t="shared" si="8"/>
        <v>2</v>
      </c>
      <c r="AC49" s="8">
        <f t="shared" si="31"/>
        <v>1</v>
      </c>
      <c r="AD49" s="8">
        <f t="shared" si="9"/>
        <v>4</v>
      </c>
      <c r="AE49" s="8">
        <f t="shared" si="10"/>
        <v>43</v>
      </c>
      <c r="AF49" s="8">
        <f t="shared" si="11"/>
        <v>20</v>
      </c>
      <c r="AG49" s="8">
        <f t="shared" si="12"/>
        <v>76</v>
      </c>
    </row>
    <row r="50" spans="1:33" ht="45" x14ac:dyDescent="0.25">
      <c r="A50" s="6">
        <v>44</v>
      </c>
      <c r="B50" s="6">
        <v>95</v>
      </c>
      <c r="C50" s="7">
        <v>3509</v>
      </c>
      <c r="D50" s="6" t="s">
        <v>107</v>
      </c>
      <c r="E50" s="6" t="s">
        <v>108</v>
      </c>
      <c r="F50" s="6" t="s">
        <v>108</v>
      </c>
      <c r="G50" s="6" t="s">
        <v>144</v>
      </c>
      <c r="H50" s="8">
        <v>21</v>
      </c>
      <c r="I50" s="8">
        <f t="shared" si="19"/>
        <v>19</v>
      </c>
      <c r="J50" s="8">
        <f t="shared" si="30"/>
        <v>2</v>
      </c>
      <c r="K50" s="8">
        <f t="shared" si="24"/>
        <v>309</v>
      </c>
      <c r="L50" s="8">
        <f t="shared" si="25"/>
        <v>285</v>
      </c>
      <c r="M50" s="8">
        <f t="shared" si="26"/>
        <v>24</v>
      </c>
      <c r="N50" s="8">
        <f t="shared" si="27"/>
        <v>116</v>
      </c>
      <c r="O50" s="8">
        <v>3</v>
      </c>
      <c r="P50" s="8">
        <v>5</v>
      </c>
      <c r="Q50" s="8">
        <v>105</v>
      </c>
      <c r="R50" s="8">
        <v>3</v>
      </c>
      <c r="S50" s="8">
        <f t="shared" si="28"/>
        <v>26</v>
      </c>
      <c r="T50" s="8">
        <f t="shared" si="29"/>
        <v>24</v>
      </c>
      <c r="U50" s="8">
        <v>1</v>
      </c>
      <c r="V50" s="8">
        <v>2</v>
      </c>
      <c r="W50" s="8">
        <v>11</v>
      </c>
      <c r="X50" s="8">
        <f>H50-2-W50</f>
        <v>8</v>
      </c>
      <c r="Y50" s="8">
        <f t="shared" si="31"/>
        <v>1</v>
      </c>
      <c r="Z50" s="8">
        <f t="shared" si="31"/>
        <v>1</v>
      </c>
      <c r="AA50" s="8">
        <f t="shared" si="7"/>
        <v>4</v>
      </c>
      <c r="AB50" s="8">
        <f t="shared" si="8"/>
        <v>2</v>
      </c>
      <c r="AC50" s="8">
        <f t="shared" si="31"/>
        <v>1</v>
      </c>
      <c r="AD50" s="8">
        <f t="shared" si="9"/>
        <v>4</v>
      </c>
      <c r="AE50" s="8">
        <f t="shared" si="10"/>
        <v>45</v>
      </c>
      <c r="AF50" s="8">
        <f t="shared" si="11"/>
        <v>21</v>
      </c>
      <c r="AG50" s="8">
        <f t="shared" si="12"/>
        <v>79</v>
      </c>
    </row>
    <row r="51" spans="1:33" ht="45" x14ac:dyDescent="0.25">
      <c r="A51" s="6">
        <v>45</v>
      </c>
      <c r="B51" s="6">
        <v>95</v>
      </c>
      <c r="C51" s="7">
        <v>3061</v>
      </c>
      <c r="D51" s="6" t="s">
        <v>109</v>
      </c>
      <c r="E51" s="6" t="s">
        <v>110</v>
      </c>
      <c r="F51" s="6" t="s">
        <v>110</v>
      </c>
      <c r="G51" s="6" t="s">
        <v>144</v>
      </c>
      <c r="H51" s="8">
        <v>16</v>
      </c>
      <c r="I51" s="8">
        <f t="shared" si="19"/>
        <v>14</v>
      </c>
      <c r="J51" s="8">
        <f t="shared" si="30"/>
        <v>2</v>
      </c>
      <c r="K51" s="8">
        <f t="shared" si="24"/>
        <v>234</v>
      </c>
      <c r="L51" s="8">
        <f t="shared" si="25"/>
        <v>210</v>
      </c>
      <c r="M51" s="8">
        <f t="shared" si="26"/>
        <v>24</v>
      </c>
      <c r="N51" s="8">
        <f t="shared" si="27"/>
        <v>116</v>
      </c>
      <c r="O51" s="8">
        <v>3</v>
      </c>
      <c r="P51" s="8">
        <v>5</v>
      </c>
      <c r="Q51" s="8">
        <v>105</v>
      </c>
      <c r="R51" s="8">
        <v>3</v>
      </c>
      <c r="S51" s="8">
        <f t="shared" si="28"/>
        <v>21</v>
      </c>
      <c r="T51" s="8">
        <f t="shared" si="29"/>
        <v>19</v>
      </c>
      <c r="U51" s="8">
        <v>1</v>
      </c>
      <c r="V51" s="8">
        <v>2</v>
      </c>
      <c r="W51" s="8">
        <v>9</v>
      </c>
      <c r="X51" s="8">
        <f>H51-2-W51</f>
        <v>5</v>
      </c>
      <c r="Y51" s="8">
        <f t="shared" si="31"/>
        <v>1</v>
      </c>
      <c r="Z51" s="8">
        <f t="shared" si="31"/>
        <v>1</v>
      </c>
      <c r="AA51" s="8">
        <f t="shared" si="7"/>
        <v>4</v>
      </c>
      <c r="AB51" s="8">
        <f t="shared" si="8"/>
        <v>2</v>
      </c>
      <c r="AC51" s="8">
        <f t="shared" si="31"/>
        <v>1</v>
      </c>
      <c r="AD51" s="8">
        <f t="shared" si="9"/>
        <v>4</v>
      </c>
      <c r="AE51" s="8">
        <f t="shared" si="10"/>
        <v>35</v>
      </c>
      <c r="AF51" s="8">
        <f t="shared" si="11"/>
        <v>16</v>
      </c>
      <c r="AG51" s="8">
        <f t="shared" si="12"/>
        <v>64</v>
      </c>
    </row>
    <row r="52" spans="1:33" ht="45" x14ac:dyDescent="0.25">
      <c r="A52" s="6">
        <v>46</v>
      </c>
      <c r="B52" s="6">
        <v>95</v>
      </c>
      <c r="C52" s="7">
        <v>2679</v>
      </c>
      <c r="D52" s="6" t="s">
        <v>112</v>
      </c>
      <c r="E52" s="6" t="s">
        <v>111</v>
      </c>
      <c r="F52" s="6" t="s">
        <v>111</v>
      </c>
      <c r="G52" s="6" t="s">
        <v>144</v>
      </c>
      <c r="H52" s="8">
        <v>15</v>
      </c>
      <c r="I52" s="8">
        <f t="shared" si="19"/>
        <v>13</v>
      </c>
      <c r="J52" s="8">
        <f t="shared" si="30"/>
        <v>2</v>
      </c>
      <c r="K52" s="8">
        <f t="shared" si="24"/>
        <v>219</v>
      </c>
      <c r="L52" s="8">
        <f t="shared" si="25"/>
        <v>195</v>
      </c>
      <c r="M52" s="8">
        <f t="shared" si="26"/>
        <v>24</v>
      </c>
      <c r="N52" s="8">
        <f t="shared" si="27"/>
        <v>116</v>
      </c>
      <c r="O52" s="8">
        <v>3</v>
      </c>
      <c r="P52" s="8">
        <v>5</v>
      </c>
      <c r="Q52" s="8">
        <v>105</v>
      </c>
      <c r="R52" s="8">
        <v>3</v>
      </c>
      <c r="S52" s="8">
        <f t="shared" si="28"/>
        <v>20</v>
      </c>
      <c r="T52" s="8">
        <f t="shared" si="29"/>
        <v>18</v>
      </c>
      <c r="U52" s="8">
        <v>1</v>
      </c>
      <c r="V52" s="8">
        <v>2</v>
      </c>
      <c r="W52" s="8">
        <v>8</v>
      </c>
      <c r="X52" s="8">
        <f>H52-2-W52</f>
        <v>5</v>
      </c>
      <c r="Y52" s="8">
        <f t="shared" si="31"/>
        <v>1</v>
      </c>
      <c r="Z52" s="8">
        <f t="shared" si="31"/>
        <v>1</v>
      </c>
      <c r="AA52" s="8">
        <f t="shared" si="7"/>
        <v>4</v>
      </c>
      <c r="AB52" s="8">
        <f t="shared" si="8"/>
        <v>2</v>
      </c>
      <c r="AC52" s="8">
        <f t="shared" si="31"/>
        <v>1</v>
      </c>
      <c r="AD52" s="8">
        <f t="shared" si="9"/>
        <v>4</v>
      </c>
      <c r="AE52" s="8">
        <f t="shared" si="10"/>
        <v>33</v>
      </c>
      <c r="AF52" s="8">
        <f t="shared" si="11"/>
        <v>15</v>
      </c>
      <c r="AG52" s="8">
        <f t="shared" si="12"/>
        <v>61</v>
      </c>
    </row>
    <row r="53" spans="1:33" ht="45" x14ac:dyDescent="0.25">
      <c r="A53" s="6">
        <v>47</v>
      </c>
      <c r="B53" s="6">
        <v>95</v>
      </c>
      <c r="C53" s="7">
        <v>3146</v>
      </c>
      <c r="D53" s="6" t="s">
        <v>113</v>
      </c>
      <c r="E53" s="6" t="s">
        <v>114</v>
      </c>
      <c r="F53" s="6" t="s">
        <v>110</v>
      </c>
      <c r="G53" s="6" t="s">
        <v>144</v>
      </c>
      <c r="H53" s="8">
        <v>12</v>
      </c>
      <c r="I53" s="8">
        <v>0</v>
      </c>
      <c r="J53" s="8">
        <f t="shared" si="30"/>
        <v>12</v>
      </c>
      <c r="K53" s="8">
        <f>H53*12</f>
        <v>144</v>
      </c>
      <c r="L53" s="8">
        <f t="shared" si="25"/>
        <v>0</v>
      </c>
      <c r="M53" s="8">
        <f t="shared" si="26"/>
        <v>144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f t="shared" si="31"/>
        <v>1</v>
      </c>
      <c r="Z53" s="8">
        <f t="shared" si="31"/>
        <v>1</v>
      </c>
      <c r="AA53" s="8">
        <f t="shared" si="7"/>
        <v>4</v>
      </c>
      <c r="AB53" s="8">
        <f t="shared" si="8"/>
        <v>2</v>
      </c>
      <c r="AC53" s="8">
        <f t="shared" si="31"/>
        <v>1</v>
      </c>
      <c r="AD53" s="8">
        <f t="shared" si="9"/>
        <v>4</v>
      </c>
      <c r="AE53" s="8">
        <f t="shared" si="10"/>
        <v>27</v>
      </c>
      <c r="AF53" s="8">
        <f t="shared" si="11"/>
        <v>12</v>
      </c>
      <c r="AG53" s="8">
        <f t="shared" si="12"/>
        <v>52</v>
      </c>
    </row>
    <row r="54" spans="1:33" ht="30" x14ac:dyDescent="0.25">
      <c r="A54" s="6">
        <v>48</v>
      </c>
      <c r="B54" s="6">
        <v>96</v>
      </c>
      <c r="C54" s="7">
        <v>3241</v>
      </c>
      <c r="D54" s="6" t="s">
        <v>119</v>
      </c>
      <c r="E54" s="6" t="s">
        <v>120</v>
      </c>
      <c r="F54" s="6" t="s">
        <v>120</v>
      </c>
      <c r="G54" s="6" t="s">
        <v>144</v>
      </c>
      <c r="H54" s="8">
        <v>20</v>
      </c>
      <c r="I54" s="8">
        <f t="shared" ref="I54:I59" si="32">H54-2</f>
        <v>18</v>
      </c>
      <c r="J54" s="8">
        <f t="shared" si="30"/>
        <v>2</v>
      </c>
      <c r="K54" s="8">
        <f>(H54-2)*15+24</f>
        <v>294</v>
      </c>
      <c r="L54" s="8">
        <f t="shared" si="25"/>
        <v>270</v>
      </c>
      <c r="M54" s="8">
        <f t="shared" si="26"/>
        <v>24</v>
      </c>
      <c r="N54" s="8">
        <f>SUM(O54:R54)</f>
        <v>116</v>
      </c>
      <c r="O54" s="8">
        <v>3</v>
      </c>
      <c r="P54" s="8">
        <v>5</v>
      </c>
      <c r="Q54" s="8">
        <v>105</v>
      </c>
      <c r="R54" s="8">
        <v>3</v>
      </c>
      <c r="S54" s="8">
        <f>H54+5</f>
        <v>25</v>
      </c>
      <c r="T54" s="8">
        <f>H54+3</f>
        <v>23</v>
      </c>
      <c r="U54" s="8">
        <v>1</v>
      </c>
      <c r="V54" s="8">
        <v>2</v>
      </c>
      <c r="W54" s="8">
        <v>11</v>
      </c>
      <c r="X54" s="8">
        <f>H54-2-W54</f>
        <v>7</v>
      </c>
      <c r="Y54" s="8">
        <f t="shared" si="31"/>
        <v>1</v>
      </c>
      <c r="Z54" s="8">
        <f t="shared" si="31"/>
        <v>1</v>
      </c>
      <c r="AA54" s="8">
        <f t="shared" si="7"/>
        <v>4</v>
      </c>
      <c r="AB54" s="8">
        <f t="shared" si="8"/>
        <v>2</v>
      </c>
      <c r="AC54" s="8">
        <f t="shared" si="31"/>
        <v>1</v>
      </c>
      <c r="AD54" s="8">
        <f t="shared" si="9"/>
        <v>4</v>
      </c>
      <c r="AE54" s="8">
        <f t="shared" si="10"/>
        <v>43</v>
      </c>
      <c r="AF54" s="8">
        <f t="shared" si="11"/>
        <v>20</v>
      </c>
      <c r="AG54" s="8">
        <f t="shared" si="12"/>
        <v>76</v>
      </c>
    </row>
    <row r="55" spans="1:33" ht="30" x14ac:dyDescent="0.25">
      <c r="A55" s="6">
        <v>49</v>
      </c>
      <c r="B55" s="6">
        <v>96</v>
      </c>
      <c r="C55" s="7">
        <v>3560</v>
      </c>
      <c r="D55" s="6" t="s">
        <v>115</v>
      </c>
      <c r="E55" s="6" t="s">
        <v>116</v>
      </c>
      <c r="F55" s="6" t="s">
        <v>116</v>
      </c>
      <c r="G55" s="6" t="s">
        <v>144</v>
      </c>
      <c r="H55" s="8">
        <v>18</v>
      </c>
      <c r="I55" s="8">
        <f t="shared" si="32"/>
        <v>16</v>
      </c>
      <c r="J55" s="8">
        <f t="shared" si="30"/>
        <v>2</v>
      </c>
      <c r="K55" s="8">
        <f>(H55-2)*15+24</f>
        <v>264</v>
      </c>
      <c r="L55" s="8">
        <f t="shared" si="25"/>
        <v>240</v>
      </c>
      <c r="M55" s="8">
        <f t="shared" si="26"/>
        <v>24</v>
      </c>
      <c r="N55" s="8">
        <f>SUM(O55:R55)</f>
        <v>116</v>
      </c>
      <c r="O55" s="8">
        <v>3</v>
      </c>
      <c r="P55" s="8">
        <v>5</v>
      </c>
      <c r="Q55" s="8">
        <v>105</v>
      </c>
      <c r="R55" s="8">
        <v>3</v>
      </c>
      <c r="S55" s="8">
        <f>H55+5</f>
        <v>23</v>
      </c>
      <c r="T55" s="8">
        <f>H55+3</f>
        <v>21</v>
      </c>
      <c r="U55" s="8">
        <v>1</v>
      </c>
      <c r="V55" s="8">
        <v>2</v>
      </c>
      <c r="W55" s="8">
        <v>9</v>
      </c>
      <c r="X55" s="8">
        <v>6</v>
      </c>
      <c r="Y55" s="8">
        <f t="shared" si="31"/>
        <v>1</v>
      </c>
      <c r="Z55" s="8">
        <f t="shared" si="31"/>
        <v>1</v>
      </c>
      <c r="AA55" s="8">
        <f t="shared" si="7"/>
        <v>4</v>
      </c>
      <c r="AB55" s="8">
        <f t="shared" si="8"/>
        <v>2</v>
      </c>
      <c r="AC55" s="8">
        <f t="shared" si="31"/>
        <v>1</v>
      </c>
      <c r="AD55" s="8">
        <f t="shared" si="9"/>
        <v>4</v>
      </c>
      <c r="AE55" s="8">
        <f t="shared" si="10"/>
        <v>39</v>
      </c>
      <c r="AF55" s="8">
        <f t="shared" si="11"/>
        <v>18</v>
      </c>
      <c r="AG55" s="8">
        <f t="shared" si="12"/>
        <v>70</v>
      </c>
    </row>
    <row r="56" spans="1:33" ht="45" x14ac:dyDescent="0.25">
      <c r="A56" s="6">
        <v>50</v>
      </c>
      <c r="B56" s="6">
        <v>96</v>
      </c>
      <c r="C56" s="7">
        <v>3563</v>
      </c>
      <c r="D56" s="6" t="s">
        <v>117</v>
      </c>
      <c r="E56" s="6" t="s">
        <v>118</v>
      </c>
      <c r="F56" s="6" t="s">
        <v>118</v>
      </c>
      <c r="G56" s="6" t="s">
        <v>144</v>
      </c>
      <c r="H56" s="8">
        <v>19</v>
      </c>
      <c r="I56" s="8">
        <f t="shared" si="32"/>
        <v>17</v>
      </c>
      <c r="J56" s="8">
        <f t="shared" si="30"/>
        <v>2</v>
      </c>
      <c r="K56" s="8">
        <f>(H56-2)*15+24</f>
        <v>279</v>
      </c>
      <c r="L56" s="8">
        <f t="shared" si="25"/>
        <v>255</v>
      </c>
      <c r="M56" s="8">
        <f t="shared" si="26"/>
        <v>24</v>
      </c>
      <c r="N56" s="8">
        <f>SUM(O56:R56)</f>
        <v>116</v>
      </c>
      <c r="O56" s="8">
        <v>3</v>
      </c>
      <c r="P56" s="8">
        <v>5</v>
      </c>
      <c r="Q56" s="8">
        <v>105</v>
      </c>
      <c r="R56" s="8">
        <v>3</v>
      </c>
      <c r="S56" s="8">
        <f>H56+5</f>
        <v>24</v>
      </c>
      <c r="T56" s="8">
        <f>H56+3</f>
        <v>22</v>
      </c>
      <c r="U56" s="8">
        <v>1</v>
      </c>
      <c r="V56" s="8">
        <v>2</v>
      </c>
      <c r="W56" s="8">
        <v>10</v>
      </c>
      <c r="X56" s="8">
        <f>H56-2-W56</f>
        <v>7</v>
      </c>
      <c r="Y56" s="8">
        <f t="shared" si="31"/>
        <v>1</v>
      </c>
      <c r="Z56" s="8">
        <f t="shared" si="31"/>
        <v>1</v>
      </c>
      <c r="AA56" s="8">
        <f t="shared" si="7"/>
        <v>4</v>
      </c>
      <c r="AB56" s="8">
        <f t="shared" si="8"/>
        <v>2</v>
      </c>
      <c r="AC56" s="8">
        <f t="shared" si="31"/>
        <v>1</v>
      </c>
      <c r="AD56" s="8">
        <f t="shared" si="9"/>
        <v>4</v>
      </c>
      <c r="AE56" s="8">
        <f t="shared" si="10"/>
        <v>41</v>
      </c>
      <c r="AF56" s="8">
        <f t="shared" si="11"/>
        <v>19</v>
      </c>
      <c r="AG56" s="8">
        <f t="shared" si="12"/>
        <v>73</v>
      </c>
    </row>
    <row r="57" spans="1:33" ht="45" x14ac:dyDescent="0.25">
      <c r="A57" s="6">
        <v>51</v>
      </c>
      <c r="B57" s="6">
        <v>96</v>
      </c>
      <c r="C57" s="7">
        <v>3564</v>
      </c>
      <c r="D57" s="6" t="s">
        <v>133</v>
      </c>
      <c r="E57" s="6" t="s">
        <v>152</v>
      </c>
      <c r="F57" s="6" t="s">
        <v>118</v>
      </c>
      <c r="G57" s="6" t="s">
        <v>144</v>
      </c>
      <c r="H57" s="8">
        <v>17</v>
      </c>
      <c r="I57" s="8">
        <f t="shared" si="32"/>
        <v>15</v>
      </c>
      <c r="J57" s="8">
        <f t="shared" si="30"/>
        <v>2</v>
      </c>
      <c r="K57" s="8">
        <v>249</v>
      </c>
      <c r="L57" s="8">
        <v>225</v>
      </c>
      <c r="M57" s="8">
        <v>24</v>
      </c>
      <c r="N57" s="8">
        <f t="shared" ref="N57:N58" si="33">SUM(O57:R57)</f>
        <v>116</v>
      </c>
      <c r="O57" s="8">
        <v>3</v>
      </c>
      <c r="P57" s="8">
        <v>5</v>
      </c>
      <c r="Q57" s="8">
        <v>105</v>
      </c>
      <c r="R57" s="8">
        <v>3</v>
      </c>
      <c r="S57" s="8">
        <v>22</v>
      </c>
      <c r="T57" s="8">
        <v>20</v>
      </c>
      <c r="U57" s="8">
        <v>1</v>
      </c>
      <c r="V57" s="8">
        <v>2</v>
      </c>
      <c r="W57" s="8">
        <v>0</v>
      </c>
      <c r="X57" s="8">
        <v>0</v>
      </c>
      <c r="Y57" s="8">
        <f t="shared" si="31"/>
        <v>1</v>
      </c>
      <c r="Z57" s="8">
        <f t="shared" si="31"/>
        <v>1</v>
      </c>
      <c r="AA57" s="8">
        <f t="shared" si="7"/>
        <v>4</v>
      </c>
      <c r="AB57" s="8">
        <f t="shared" si="8"/>
        <v>2</v>
      </c>
      <c r="AC57" s="8">
        <f t="shared" si="31"/>
        <v>1</v>
      </c>
      <c r="AD57" s="8">
        <f t="shared" si="9"/>
        <v>4</v>
      </c>
      <c r="AE57" s="8">
        <f t="shared" si="10"/>
        <v>37</v>
      </c>
      <c r="AF57" s="8">
        <f t="shared" si="11"/>
        <v>17</v>
      </c>
      <c r="AG57" s="8">
        <f t="shared" si="12"/>
        <v>67</v>
      </c>
    </row>
    <row r="58" spans="1:33" ht="45" x14ac:dyDescent="0.25">
      <c r="A58" s="6">
        <v>52</v>
      </c>
      <c r="B58" s="6">
        <v>96</v>
      </c>
      <c r="C58" s="7">
        <v>3750</v>
      </c>
      <c r="D58" s="6" t="s">
        <v>134</v>
      </c>
      <c r="E58" s="6" t="s">
        <v>151</v>
      </c>
      <c r="F58" s="6" t="s">
        <v>120</v>
      </c>
      <c r="G58" s="6" t="s">
        <v>144</v>
      </c>
      <c r="H58" s="8">
        <v>22</v>
      </c>
      <c r="I58" s="8">
        <f t="shared" si="32"/>
        <v>20</v>
      </c>
      <c r="J58" s="8">
        <f t="shared" si="30"/>
        <v>2</v>
      </c>
      <c r="K58" s="8">
        <v>324</v>
      </c>
      <c r="L58" s="8">
        <v>300</v>
      </c>
      <c r="M58" s="8">
        <v>24</v>
      </c>
      <c r="N58" s="8">
        <f t="shared" si="33"/>
        <v>116</v>
      </c>
      <c r="O58" s="8">
        <v>3</v>
      </c>
      <c r="P58" s="8">
        <v>5</v>
      </c>
      <c r="Q58" s="8">
        <v>105</v>
      </c>
      <c r="R58" s="8">
        <v>3</v>
      </c>
      <c r="S58" s="8">
        <v>27</v>
      </c>
      <c r="T58" s="8">
        <v>25</v>
      </c>
      <c r="U58" s="8">
        <v>1</v>
      </c>
      <c r="V58" s="8">
        <v>2</v>
      </c>
      <c r="W58" s="8">
        <v>0</v>
      </c>
      <c r="X58" s="8">
        <v>0</v>
      </c>
      <c r="Y58" s="8">
        <f t="shared" si="31"/>
        <v>1</v>
      </c>
      <c r="Z58" s="8">
        <f t="shared" si="31"/>
        <v>1</v>
      </c>
      <c r="AA58" s="8">
        <f t="shared" si="7"/>
        <v>4</v>
      </c>
      <c r="AB58" s="8">
        <f t="shared" si="8"/>
        <v>2</v>
      </c>
      <c r="AC58" s="8">
        <f t="shared" si="31"/>
        <v>1</v>
      </c>
      <c r="AD58" s="8">
        <f t="shared" si="9"/>
        <v>4</v>
      </c>
      <c r="AE58" s="8">
        <f t="shared" si="10"/>
        <v>47</v>
      </c>
      <c r="AF58" s="8">
        <f t="shared" si="11"/>
        <v>22</v>
      </c>
      <c r="AG58" s="8">
        <f t="shared" si="12"/>
        <v>82</v>
      </c>
    </row>
    <row r="59" spans="1:33" ht="45" x14ac:dyDescent="0.25">
      <c r="A59" s="6">
        <v>53</v>
      </c>
      <c r="B59" s="7">
        <v>97</v>
      </c>
      <c r="C59" s="7">
        <v>3530</v>
      </c>
      <c r="D59" s="6" t="s">
        <v>121</v>
      </c>
      <c r="E59" s="6" t="s">
        <v>122</v>
      </c>
      <c r="F59" s="6" t="s">
        <v>122</v>
      </c>
      <c r="G59" s="6" t="s">
        <v>144</v>
      </c>
      <c r="H59" s="7">
        <v>19</v>
      </c>
      <c r="I59" s="8">
        <f t="shared" si="32"/>
        <v>17</v>
      </c>
      <c r="J59" s="8">
        <f t="shared" si="30"/>
        <v>2</v>
      </c>
      <c r="K59" s="8">
        <f>(H59-2)*15+24</f>
        <v>279</v>
      </c>
      <c r="L59" s="8">
        <f>I59*15</f>
        <v>255</v>
      </c>
      <c r="M59" s="8">
        <f>J59*12</f>
        <v>24</v>
      </c>
      <c r="N59" s="8">
        <f>SUM(O59:R59)</f>
        <v>116</v>
      </c>
      <c r="O59" s="8">
        <v>3</v>
      </c>
      <c r="P59" s="8">
        <v>5</v>
      </c>
      <c r="Q59" s="8">
        <v>105</v>
      </c>
      <c r="R59" s="8">
        <v>3</v>
      </c>
      <c r="S59" s="8">
        <f>H59+5</f>
        <v>24</v>
      </c>
      <c r="T59" s="8">
        <f>H59+3</f>
        <v>22</v>
      </c>
      <c r="U59" s="8">
        <v>1</v>
      </c>
      <c r="V59" s="8">
        <v>2</v>
      </c>
      <c r="W59" s="8">
        <v>9</v>
      </c>
      <c r="X59" s="8">
        <v>6</v>
      </c>
      <c r="Y59" s="8">
        <f t="shared" si="31"/>
        <v>1</v>
      </c>
      <c r="Z59" s="8">
        <f t="shared" si="31"/>
        <v>1</v>
      </c>
      <c r="AA59" s="8">
        <f t="shared" si="7"/>
        <v>4</v>
      </c>
      <c r="AB59" s="8">
        <f t="shared" si="8"/>
        <v>2</v>
      </c>
      <c r="AC59" s="8">
        <f t="shared" si="31"/>
        <v>1</v>
      </c>
      <c r="AD59" s="8">
        <f t="shared" si="9"/>
        <v>4</v>
      </c>
      <c r="AE59" s="8">
        <f t="shared" si="10"/>
        <v>41</v>
      </c>
      <c r="AF59" s="8">
        <f t="shared" si="11"/>
        <v>19</v>
      </c>
      <c r="AG59" s="8">
        <f t="shared" si="12"/>
        <v>73</v>
      </c>
    </row>
    <row r="60" spans="1:33" ht="45" x14ac:dyDescent="0.25">
      <c r="A60" s="6">
        <v>54</v>
      </c>
      <c r="B60" s="7">
        <v>97</v>
      </c>
      <c r="C60" s="7">
        <v>9489</v>
      </c>
      <c r="D60" s="6" t="s">
        <v>123</v>
      </c>
      <c r="E60" s="6" t="s">
        <v>124</v>
      </c>
      <c r="F60" s="6" t="s">
        <v>124</v>
      </c>
      <c r="G60" s="6" t="s">
        <v>144</v>
      </c>
      <c r="H60" s="7">
        <v>8</v>
      </c>
      <c r="I60" s="8">
        <v>0</v>
      </c>
      <c r="J60" s="8">
        <f t="shared" si="30"/>
        <v>8</v>
      </c>
      <c r="K60" s="8">
        <f>H60*12</f>
        <v>96</v>
      </c>
      <c r="L60" s="8">
        <f>I60*15</f>
        <v>0</v>
      </c>
      <c r="M60" s="8">
        <f>J60*12</f>
        <v>96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f t="shared" si="31"/>
        <v>1</v>
      </c>
      <c r="Z60" s="8">
        <f t="shared" si="31"/>
        <v>1</v>
      </c>
      <c r="AA60" s="8">
        <f t="shared" si="7"/>
        <v>4</v>
      </c>
      <c r="AB60" s="8">
        <f t="shared" si="8"/>
        <v>2</v>
      </c>
      <c r="AC60" s="8">
        <f t="shared" si="31"/>
        <v>1</v>
      </c>
      <c r="AD60" s="8">
        <f t="shared" si="9"/>
        <v>4</v>
      </c>
      <c r="AE60" s="8">
        <f t="shared" si="10"/>
        <v>19</v>
      </c>
      <c r="AF60" s="8">
        <f t="shared" si="11"/>
        <v>8</v>
      </c>
      <c r="AG60" s="8">
        <f t="shared" si="12"/>
        <v>40</v>
      </c>
    </row>
    <row r="61" spans="1:33" ht="45" x14ac:dyDescent="0.25">
      <c r="A61" s="6">
        <v>55</v>
      </c>
      <c r="B61" s="7">
        <v>98</v>
      </c>
      <c r="C61" s="7">
        <v>2961</v>
      </c>
      <c r="D61" s="6" t="s">
        <v>125</v>
      </c>
      <c r="E61" s="6" t="s">
        <v>126</v>
      </c>
      <c r="F61" s="6" t="s">
        <v>126</v>
      </c>
      <c r="G61" s="6" t="s">
        <v>144</v>
      </c>
      <c r="H61" s="7">
        <v>21</v>
      </c>
      <c r="I61" s="8">
        <f>H61-2</f>
        <v>19</v>
      </c>
      <c r="J61" s="8">
        <f t="shared" si="30"/>
        <v>2</v>
      </c>
      <c r="K61" s="8">
        <f>(H61-2)*15+24</f>
        <v>309</v>
      </c>
      <c r="L61" s="8">
        <f>I61*15</f>
        <v>285</v>
      </c>
      <c r="M61" s="8">
        <f>J61*12</f>
        <v>24</v>
      </c>
      <c r="N61" s="8">
        <f>SUM(O61:R61)</f>
        <v>116</v>
      </c>
      <c r="O61" s="8">
        <v>3</v>
      </c>
      <c r="P61" s="8">
        <v>5</v>
      </c>
      <c r="Q61" s="8">
        <v>105</v>
      </c>
      <c r="R61" s="8">
        <v>3</v>
      </c>
      <c r="S61" s="8">
        <f>H61+5</f>
        <v>26</v>
      </c>
      <c r="T61" s="8">
        <f>H61+3</f>
        <v>24</v>
      </c>
      <c r="U61" s="8">
        <v>1</v>
      </c>
      <c r="V61" s="8">
        <v>2</v>
      </c>
      <c r="W61" s="8">
        <v>11</v>
      </c>
      <c r="X61" s="8">
        <f>H61-2-W61</f>
        <v>8</v>
      </c>
      <c r="Y61" s="8">
        <f t="shared" si="31"/>
        <v>1</v>
      </c>
      <c r="Z61" s="8">
        <f t="shared" si="31"/>
        <v>1</v>
      </c>
      <c r="AA61" s="8">
        <f t="shared" si="7"/>
        <v>4</v>
      </c>
      <c r="AB61" s="8">
        <f t="shared" si="8"/>
        <v>2</v>
      </c>
      <c r="AC61" s="8">
        <f t="shared" si="31"/>
        <v>1</v>
      </c>
      <c r="AD61" s="8">
        <f t="shared" si="9"/>
        <v>4</v>
      </c>
      <c r="AE61" s="8">
        <f t="shared" si="10"/>
        <v>45</v>
      </c>
      <c r="AF61" s="8">
        <f t="shared" si="11"/>
        <v>21</v>
      </c>
      <c r="AG61" s="8">
        <f t="shared" si="12"/>
        <v>79</v>
      </c>
    </row>
    <row r="62" spans="1:33" ht="45" x14ac:dyDescent="0.25">
      <c r="A62" s="6">
        <v>56</v>
      </c>
      <c r="B62" s="7">
        <v>98</v>
      </c>
      <c r="C62" s="7">
        <v>2801</v>
      </c>
      <c r="D62" s="6" t="s">
        <v>127</v>
      </c>
      <c r="E62" s="6" t="s">
        <v>128</v>
      </c>
      <c r="F62" s="6" t="s">
        <v>128</v>
      </c>
      <c r="G62" s="6" t="s">
        <v>144</v>
      </c>
      <c r="H62" s="7">
        <v>21</v>
      </c>
      <c r="I62" s="8">
        <f>H62-2</f>
        <v>19</v>
      </c>
      <c r="J62" s="8">
        <f t="shared" si="30"/>
        <v>2</v>
      </c>
      <c r="K62" s="8">
        <f>(H62-2)*15+24</f>
        <v>309</v>
      </c>
      <c r="L62" s="8">
        <f>I62*15</f>
        <v>285</v>
      </c>
      <c r="M62" s="8">
        <f>J62*12</f>
        <v>24</v>
      </c>
      <c r="N62" s="8">
        <f>SUM(O62:R62)</f>
        <v>116</v>
      </c>
      <c r="O62" s="8">
        <v>3</v>
      </c>
      <c r="P62" s="8">
        <v>5</v>
      </c>
      <c r="Q62" s="8">
        <v>105</v>
      </c>
      <c r="R62" s="8">
        <v>3</v>
      </c>
      <c r="S62" s="8">
        <f>H62+5</f>
        <v>26</v>
      </c>
      <c r="T62" s="8">
        <f>H62+3</f>
        <v>24</v>
      </c>
      <c r="U62" s="8">
        <v>1</v>
      </c>
      <c r="V62" s="8">
        <v>2</v>
      </c>
      <c r="W62" s="8">
        <v>11</v>
      </c>
      <c r="X62" s="8">
        <f>H62-2-W62</f>
        <v>8</v>
      </c>
      <c r="Y62" s="8">
        <f t="shared" si="31"/>
        <v>1</v>
      </c>
      <c r="Z62" s="8">
        <f t="shared" si="31"/>
        <v>1</v>
      </c>
      <c r="AA62" s="8">
        <f t="shared" si="7"/>
        <v>4</v>
      </c>
      <c r="AB62" s="8">
        <f t="shared" si="8"/>
        <v>2</v>
      </c>
      <c r="AC62" s="8">
        <f t="shared" si="31"/>
        <v>1</v>
      </c>
      <c r="AD62" s="8">
        <f t="shared" si="9"/>
        <v>4</v>
      </c>
      <c r="AE62" s="8">
        <f t="shared" si="10"/>
        <v>45</v>
      </c>
      <c r="AF62" s="8">
        <f t="shared" si="11"/>
        <v>21</v>
      </c>
      <c r="AG62" s="8">
        <f t="shared" si="12"/>
        <v>79</v>
      </c>
    </row>
  </sheetData>
  <autoFilter ref="A6:AG62"/>
  <mergeCells count="37">
    <mergeCell ref="F3:F5"/>
    <mergeCell ref="G3:G5"/>
    <mergeCell ref="A3:A5"/>
    <mergeCell ref="B3:B5"/>
    <mergeCell ref="C3:C5"/>
    <mergeCell ref="D3:D5"/>
    <mergeCell ref="E3:E5"/>
    <mergeCell ref="Y3:AG3"/>
    <mergeCell ref="H4:H5"/>
    <mergeCell ref="I4:I5"/>
    <mergeCell ref="J4:J5"/>
    <mergeCell ref="K4:K5"/>
    <mergeCell ref="U4:V4"/>
    <mergeCell ref="H3:J3"/>
    <mergeCell ref="K3:M3"/>
    <mergeCell ref="N3:T3"/>
    <mergeCell ref="U3:X3"/>
    <mergeCell ref="L4:L5"/>
    <mergeCell ref="M4:M5"/>
    <mergeCell ref="N4:R4"/>
    <mergeCell ref="S4:S5"/>
    <mergeCell ref="T4:T5"/>
    <mergeCell ref="AD4:AD5"/>
    <mergeCell ref="A1:AG1"/>
    <mergeCell ref="H2:M2"/>
    <mergeCell ref="N2:X2"/>
    <mergeCell ref="Y2:AG2"/>
    <mergeCell ref="A2:G2"/>
    <mergeCell ref="AE4:AE5"/>
    <mergeCell ref="AF4:AF5"/>
    <mergeCell ref="AG4:AG5"/>
    <mergeCell ref="W4:X4"/>
    <mergeCell ref="Y4:Y5"/>
    <mergeCell ref="Z4:Z5"/>
    <mergeCell ref="AA4:AA5"/>
    <mergeCell ref="AB4:AB5"/>
    <mergeCell ref="AC4:AC5"/>
  </mergeCells>
  <pageMargins left="0.7" right="0.7" top="0.75" bottom="0.75" header="0.3" footer="0.3"/>
  <pageSetup paperSize="9" scale="2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ЮВАО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2025-08-29T11:46:51Z</cp:lastPrinted>
  <dcterms:created xsi:type="dcterms:W3CDTF">2023-09-01T07:45:15Z</dcterms:created>
  <dcterms:modified xsi:type="dcterms:W3CDTF">2025-11-21T08:02:35Z</dcterms:modified>
</cp:coreProperties>
</file>